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F:\financije\fINANCIJSKI PLAN ZA 2026.-2028\dizanje na web\"/>
    </mc:Choice>
  </mc:AlternateContent>
  <xr:revisionPtr revIDLastSave="0" documentId="13_ncr:1_{44B97C90-0184-4C75-8E31-DDE803F02E8D}" xr6:coauthVersionLast="37" xr6:coauthVersionMax="37" xr10:uidLastSave="{00000000-0000-0000-0000-000000000000}"/>
  <bookViews>
    <workbookView xWindow="0" yWindow="0" windowWidth="19635" windowHeight="7620" xr2:uid="{00000000-000D-0000-FFFF-FFFF00000000}"/>
  </bookViews>
  <sheets>
    <sheet name="SAŽETAK" sheetId="2" r:id="rId1"/>
    <sheet name="Prihodi i  rashodi po ekonomsko" sheetId="1" r:id="rId2"/>
    <sheet name="Prihodi i rashodi po izvorima i" sheetId="3" r:id="rId3"/>
    <sheet name="Rashodi po funkcijskoj klasifik" sheetId="4" r:id="rId4"/>
    <sheet name="Rashodi po programskoj klasifik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8" i="5" l="1"/>
  <c r="B122" i="5"/>
  <c r="B108" i="5"/>
  <c r="B107" i="5"/>
  <c r="B104" i="5"/>
  <c r="B103" i="5"/>
  <c r="B92" i="5"/>
  <c r="B85" i="5"/>
  <c r="B72" i="5"/>
  <c r="B63" i="5"/>
  <c r="B14" i="5"/>
  <c r="B13" i="5"/>
  <c r="B7" i="5"/>
  <c r="B6" i="5"/>
  <c r="B5" i="5"/>
  <c r="B4" i="5"/>
  <c r="B8" i="4"/>
  <c r="B48" i="3"/>
  <c r="B23" i="3"/>
  <c r="B22" i="1"/>
  <c r="B19" i="1"/>
  <c r="B13" i="1"/>
  <c r="B10" i="1"/>
  <c r="B5" i="1"/>
  <c r="J42" i="2"/>
  <c r="I42" i="2"/>
  <c r="H42" i="2"/>
  <c r="G42" i="2"/>
  <c r="F42" i="2"/>
  <c r="J33" i="2"/>
  <c r="I33" i="2"/>
  <c r="H33" i="2"/>
  <c r="G33" i="2"/>
  <c r="F33" i="2"/>
  <c r="J32" i="2"/>
  <c r="I32" i="2"/>
  <c r="H32" i="2"/>
  <c r="G32" i="2"/>
  <c r="F32" i="2"/>
  <c r="J25" i="2"/>
  <c r="I25" i="2"/>
  <c r="H25" i="2"/>
  <c r="G25" i="2"/>
  <c r="F25" i="2"/>
  <c r="J24" i="2"/>
  <c r="I24" i="2"/>
  <c r="H24" i="2"/>
  <c r="G24" i="2"/>
  <c r="F24" i="2"/>
  <c r="J16" i="2"/>
  <c r="I16" i="2"/>
  <c r="H16" i="2"/>
  <c r="G16" i="2"/>
  <c r="F16" i="2"/>
  <c r="J13" i="2"/>
  <c r="I13" i="2"/>
  <c r="H13" i="2"/>
  <c r="G13" i="2"/>
  <c r="F13" i="2"/>
  <c r="J10" i="2"/>
  <c r="I10" i="2"/>
  <c r="H10" i="2"/>
  <c r="G10" i="2"/>
  <c r="F10" i="2"/>
</calcChain>
</file>

<file path=xl/sharedStrings.xml><?xml version="1.0" encoding="utf-8"?>
<sst xmlns="http://schemas.openxmlformats.org/spreadsheetml/2006/main" count="315" uniqueCount="107">
  <si>
    <t>FINANCIJSKI PLAN PRORAČUNSKOG KORISNIKA JEDINICE LOKALNE I PODRUČNE (REGIONALNE) SAMOUPRAVE ZA 2026. I PROJEKCIJE ZA 2027. I 2028. GODINU
 OSNOVNA ŠKOLA OMIŠALJ</t>
  </si>
  <si>
    <t>I. OPĆI DIO</t>
  </si>
  <si>
    <t>A) SAŽETAK RAČUNA PRIHODA I RASHODA</t>
  </si>
  <si>
    <t>RAZRED I NAZIV</t>
  </si>
  <si>
    <t>IZVRŠENJE 
(t-2)</t>
  </si>
  <si>
    <t>TEKUĆI PLAN 
(t-1)</t>
  </si>
  <si>
    <t>PLAN 
(t)</t>
  </si>
  <si>
    <t>PROJEKCIJA 
(t+1)</t>
  </si>
  <si>
    <t>PROJEKCIJA
(t+2)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</si>
  <si>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</si>
  <si>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</si>
  <si>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</si>
  <si>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</si>
  <si>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</si>
  <si>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</si>
  <si>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</si>
  <si>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</si>
  <si>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</si>
  <si>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</si>
  <si>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</si>
  <si>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</si>
  <si>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</si>
  <si>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NAZIV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</si>
  <si>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</si>
  <si>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</si>
  <si>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</si>
  <si>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</si>
  <si>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</si>
  <si>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
(VIŠAK / MANJAK + NETO FINANCIRANJE)</t>
  </si>
  <si>
    <t>Prihodi i rashodi po ekonomskoj klasifikaciji</t>
  </si>
  <si>
    <t>Oznaka</t>
  </si>
  <si>
    <t>Ostvarenje 2024.</t>
  </si>
  <si>
    <t>Plan 2025.</t>
  </si>
  <si>
    <t>Plan 2026.</t>
  </si>
  <si>
    <t>Projekcija 2027.</t>
  </si>
  <si>
    <t>Projekcija 2028.</t>
  </si>
  <si>
    <t>A. RAČUN PRIHODA I RASHODA</t>
  </si>
  <si>
    <t>6 Prihodi poslovanja</t>
  </si>
  <si>
    <t>63 Pomoći iz inozemstva i od subjekata unutar općeg proračuna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</si>
  <si>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</si>
  <si>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</si>
  <si>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</si>
  <si>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SVEUKUPNO PRIHODI</t>
  </si>
  <si>
    <t>3 Rashodi poslovanja</t>
  </si>
  <si>
    <t>31 Rashodi za zaposlene</t>
  </si>
  <si>
    <t>32 Materijalni rashodi</t>
  </si>
  <si>
    <t>34 Financijski rashodi</t>
  </si>
  <si>
    <t>37 Naknade građanima i kućanstvima na temelju osiguranja i druge naknade</t>
  </si>
  <si>
    <t>38 Ostali rashodi</t>
  </si>
  <si>
    <t>4 Rashodi za nabavu nefinancijske imovine</t>
  </si>
  <si>
    <t>42 Rashodi za nabavu proizvedene dugotrajne imovine</t>
  </si>
  <si>
    <t>45 Rashodi za dodatna ulaganja na nefinancijskoj imovini</t>
  </si>
  <si>
    <t>SVEUKUPNO RASHODI</t>
  </si>
  <si>
    <t>Prihodi i rashodi po izvorima financiranja</t>
  </si>
  <si>
    <t>Izvor: 1 OPĆI PRIHODI I PRIMICI</t>
  </si>
  <si>
    <t>Izvor: 11 Opći prihodi i primici</t>
  </si>
  <si>
    <t>Izvor: 18 Prenesena sredstva -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</si>
  <si>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</si>
  <si>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</si>
  <si>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</si>
  <si>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</si>
  <si>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</si>
  <si>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</si>
  <si>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50 Pomoći iz državnog proračuna kroz opće prihode i primitke - korisnici - 100</t>
  </si>
  <si>
    <t>Izvor: 50 Pomoći iz državnog proračuna kroz nacionalno sufinanciranje EU projekata - Min.znan. i obrazovanja - Pomoćnici u nastavi</t>
  </si>
  <si>
    <t>Izvor: 52 Ostale pomoći</t>
  </si>
  <si>
    <t>Izvor: 56 Fondovi EU</t>
  </si>
  <si>
    <t>Izvor: 51 Pomoći</t>
  </si>
  <si>
    <t>Izvor: 52 Pomoći - proračunski korisnici</t>
  </si>
  <si>
    <t>Izvor: 58 Prenesena sredstva - pomoći</t>
  </si>
  <si>
    <t>6.577.03</t>
  </si>
  <si>
    <t>Izvor: 6 DONACIJE</t>
  </si>
  <si>
    <t>Izvor: 62 Donacije - proračunski korisnici</t>
  </si>
  <si>
    <t>Izvor: 38 Prenesena sredstva - vlastiti prihodi proračunskih korisnika</t>
  </si>
  <si>
    <t>Izvor: 48 Prenesena sredstva - namjenski prihodi</t>
  </si>
  <si>
    <t>Izvor: 52 Ostale pomoći-100</t>
  </si>
  <si>
    <t>Izvor: 52 Ostale pomoći-180</t>
  </si>
  <si>
    <t>Izvor: 68 Prenesena sredstva- Donacije</t>
  </si>
  <si>
    <t>Rashodi po funkcijskoj klasifikaciji</t>
  </si>
  <si>
    <t>Funk. klas: 09 OBRAZOVANJE</t>
  </si>
  <si>
    <t>091 Predškolsko i osnovno obrazovanje</t>
  </si>
  <si>
    <t>098 Usluge obrazovanja koje nisu drugdje svrstane</t>
  </si>
  <si>
    <t>Rashodi po programskoj klasifikaciji</t>
  </si>
  <si>
    <t>SVEUKUPNO RASHODI I IZDACI</t>
  </si>
  <si>
    <t>Razdjel: 5 UPRAVNI ODJEL ZA ODGOJ I OBRAZOVANJE</t>
  </si>
  <si>
    <t>Glava: 5-3 ŽUPANIJSKE USTANOVE OSNOVNOG ŠKOLSTVA</t>
  </si>
  <si>
    <t>RKP br.: 48953 OŠ OMIŠALJ</t>
  </si>
  <si>
    <t>115.917,06</t>
  </si>
  <si>
    <t>Program: 5301 Osnovnoškolsko obrazovanje</t>
  </si>
  <si>
    <t>A 530101 Osiguravanje uvjeta rada</t>
  </si>
  <si>
    <t>Izvor: 11 Porezni i ostali prihodi</t>
  </si>
  <si>
    <t xml:space="preserve">    31 Rashodi za zaposlene</t>
  </si>
  <si>
    <t>Izvor: 50 Pomoći iz državnog proračuna</t>
  </si>
  <si>
    <t xml:space="preserve">Izvor: 68 Prenesena sredstva donacije </t>
  </si>
  <si>
    <t>A 530106 Nabava udžbenika za učenike OŠ</t>
  </si>
  <si>
    <t xml:space="preserve">  </t>
  </si>
  <si>
    <t>A 530107 Prehrana za učenike u osnovnim školama</t>
  </si>
  <si>
    <t>Program: 5302 Unapređenje kvalitete odgojno obrazovnog sustava</t>
  </si>
  <si>
    <t>A 530202 Produženi boravak učenika-putnika</t>
  </si>
  <si>
    <t>A 530209 Sufinanciranje rada pomoćnika u nastavi</t>
  </si>
  <si>
    <t>A 530222 Programi školskog kurikuluma</t>
  </si>
  <si>
    <t>A 530239 Županijska škola plivanja</t>
  </si>
  <si>
    <t>A 530240 Osiguranje besplatnih zaliha menstrualnih higijenskih potrepština</t>
  </si>
  <si>
    <t>Program: 5308 Kapitalna ulaganja u odgojno obrazovnu infrastrukturu</t>
  </si>
  <si>
    <t>K 530801 Opremanje ustanova školstva</t>
  </si>
  <si>
    <t>K 530811 Projektiranje školskih kuhinja i blagovaonica za potrebe cjelodnevne škole</t>
  </si>
  <si>
    <t>K 530812 Dogradnja Osnovne škole Omišalj -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</si>
</sst>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34">
    <font>
      <sz val="11"/>
      <color theme="1"/>
      <name val="Calibri"/>
      <charset val="238"/>
      <scheme val="minor"/>
    </font>
    <font>
      <b/>
      <sz val="20"/>
      <color theme="1"/>
      <name val="Times New Roman"/>
      <charset val="134"/>
    </font>
    <font>
      <b/>
      <sz val="10"/>
      <color rgb="FF000000"/>
      <name val="Arial"/>
      <charset val="238"/>
    </font>
    <font>
      <b/>
      <sz val="10"/>
      <color rgb="FFFFFFFF"/>
      <name val="Arial"/>
      <charset val="238"/>
    </font>
    <font>
      <b/>
      <sz val="9"/>
      <color rgb="FFFFFFFF"/>
      <name val="Arial"/>
      <charset val="238"/>
    </font>
    <font>
      <b/>
      <sz val="9"/>
      <color rgb="FF000000"/>
      <name val="Arial"/>
      <charset val="238"/>
    </font>
    <font>
      <b/>
      <sz val="10"/>
      <color rgb="FF000000"/>
      <name val="Arial"/>
      <charset val="134"/>
    </font>
    <font>
      <sz val="10"/>
      <color rgb="FF000000"/>
      <name val="Arial"/>
      <charset val="238"/>
    </font>
    <font>
      <sz val="9"/>
      <color rgb="FF000000"/>
      <name val="Arial"/>
      <charset val="238"/>
    </font>
    <font>
      <sz val="9"/>
      <color rgb="FF000000"/>
      <name val="Verdana"/>
      <charset val="238"/>
    </font>
    <font>
      <sz val="9"/>
      <color theme="1"/>
      <name val="Verdana"/>
      <charset val="238"/>
    </font>
    <font>
      <b/>
      <sz val="20"/>
      <color theme="1"/>
      <name val="Times New Roman"/>
      <charset val="238"/>
    </font>
    <font>
      <b/>
      <sz val="10"/>
      <color rgb="FF000000"/>
      <name val="Verdana"/>
      <charset val="238"/>
    </font>
    <font>
      <b/>
      <sz val="9"/>
      <color rgb="FF000000"/>
      <name val="Verdana"/>
      <charset val="238"/>
    </font>
    <font>
      <sz val="18"/>
      <color theme="1"/>
      <name val="Times New Roman"/>
      <charset val="238"/>
    </font>
    <font>
      <b/>
      <sz val="8"/>
      <color rgb="FF000000"/>
      <name val="Verdana"/>
      <charset val="238"/>
    </font>
    <font>
      <sz val="11"/>
      <color theme="1"/>
      <name val="Times New Roman"/>
      <charset val="238"/>
    </font>
    <font>
      <b/>
      <sz val="12"/>
      <color indexed="8"/>
      <name val="Times New Roman"/>
      <charset val="238"/>
    </font>
    <font>
      <b/>
      <sz val="14"/>
      <color indexed="8"/>
      <name val="Times New Roman"/>
      <charset val="238"/>
    </font>
    <font>
      <sz val="12"/>
      <color theme="1"/>
      <name val="Times New Roman"/>
      <charset val="238"/>
    </font>
    <font>
      <sz val="14"/>
      <color indexed="8"/>
      <name val="Times New Roman"/>
      <charset val="238"/>
    </font>
    <font>
      <b/>
      <sz val="11"/>
      <color theme="1"/>
      <name val="Times New Roman"/>
      <charset val="238"/>
    </font>
    <font>
      <b/>
      <sz val="10"/>
      <color indexed="8"/>
      <name val="Times New Roman"/>
      <charset val="238"/>
    </font>
    <font>
      <sz val="8"/>
      <color indexed="8"/>
      <name val="Times New Roman"/>
      <charset val="238"/>
    </font>
    <font>
      <b/>
      <sz val="10"/>
      <name val="Times New Roman"/>
      <charset val="238"/>
    </font>
    <font>
      <sz val="10"/>
      <name val="Times New Roman"/>
      <charset val="238"/>
    </font>
    <font>
      <sz val="10"/>
      <color indexed="8"/>
      <name val="Times New Roman"/>
      <charset val="238"/>
    </font>
    <font>
      <b/>
      <sz val="12"/>
      <name val="Times New Roman"/>
      <charset val="238"/>
    </font>
    <font>
      <sz val="12"/>
      <name val="Times New Roman"/>
      <charset val="238"/>
    </font>
    <font>
      <b/>
      <sz val="14"/>
      <name val="Times New Roman"/>
      <charset val="238"/>
    </font>
    <font>
      <sz val="14"/>
      <name val="Times New Roman"/>
      <charset val="238"/>
    </font>
    <font>
      <sz val="12"/>
      <color indexed="8"/>
      <name val="Times New Roman"/>
      <charset val="238"/>
    </font>
    <font>
      <b/>
      <sz val="10"/>
      <color theme="1"/>
      <name val="Times New Roman"/>
      <charset val="238"/>
    </font>
    <font>
      <sz val="11"/>
      <color theme="1"/>
      <name val="Calibri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</cellStyleXfs>
  <cellXfs count="176">
    <xf numFmtId="0" fontId="0" fillId="0" borderId="0" xfId="0"/>
    <xf numFmtId="0" fontId="0" fillId="0" borderId="0" xfId="0" applyFill="1"/>
    <xf numFmtId="0" fontId="0" fillId="2" borderId="0" xfId="0" applyFill="1"/>
    <xf numFmtId="0" fontId="1" fillId="0" borderId="0" xfId="0" applyFont="1" applyFill="1" applyAlignment="1">
      <alignment horizontal="left" indent="1"/>
    </xf>
    <xf numFmtId="0" fontId="2" fillId="0" borderId="1" xfId="0" applyFont="1" applyBorder="1" applyAlignment="1">
      <alignment horizontal="center" vertical="center" wrapText="1" indent="1"/>
    </xf>
    <xf numFmtId="4" fontId="3" fillId="3" borderId="2" xfId="0" applyNumberFormat="1" applyFont="1" applyFill="1" applyBorder="1" applyAlignment="1">
      <alignment horizontal="right" wrapText="1" indent="1"/>
    </xf>
    <xf numFmtId="4" fontId="4" fillId="3" borderId="2" xfId="0" applyNumberFormat="1" applyFont="1" applyFill="1" applyBorder="1" applyAlignment="1">
      <alignment horizontal="right" wrapText="1" indent="1"/>
    </xf>
    <xf numFmtId="0" fontId="2" fillId="4" borderId="2" xfId="0" applyFont="1" applyFill="1" applyBorder="1" applyAlignment="1">
      <alignment horizontal="left" wrapText="1" indent="1"/>
    </xf>
    <xf numFmtId="4" fontId="2" fillId="4" borderId="2" xfId="0" applyNumberFormat="1" applyFont="1" applyFill="1" applyBorder="1" applyAlignment="1">
      <alignment horizontal="right" wrapText="1" indent="1"/>
    </xf>
    <xf numFmtId="4" fontId="5" fillId="4" borderId="2" xfId="0" applyNumberFormat="1" applyFont="1" applyFill="1" applyBorder="1" applyAlignment="1">
      <alignment horizontal="right" wrapText="1" indent="1"/>
    </xf>
    <xf numFmtId="43" fontId="6" fillId="4" borderId="2" xfId="1" applyFont="1" applyFill="1" applyBorder="1" applyAlignment="1">
      <alignment horizontal="center" wrapText="1"/>
    </xf>
    <xf numFmtId="43" fontId="2" fillId="4" borderId="2" xfId="1" applyFont="1" applyFill="1" applyBorder="1" applyAlignment="1">
      <alignment horizontal="center" wrapText="1"/>
    </xf>
    <xf numFmtId="43" fontId="2" fillId="4" borderId="2" xfId="1" applyFont="1" applyFill="1" applyBorder="1" applyAlignment="1">
      <alignment horizontal="left" wrapText="1" indent="6"/>
    </xf>
    <xf numFmtId="43" fontId="0" fillId="0" borderId="0" xfId="0" applyNumberFormat="1"/>
    <xf numFmtId="4" fontId="2" fillId="5" borderId="2" xfId="0" applyNumberFormat="1" applyFont="1" applyFill="1" applyBorder="1" applyAlignment="1">
      <alignment horizontal="right" wrapText="1" indent="1"/>
    </xf>
    <xf numFmtId="4" fontId="5" fillId="5" borderId="2" xfId="0" applyNumberFormat="1" applyFont="1" applyFill="1" applyBorder="1" applyAlignment="1">
      <alignment horizontal="right" wrapText="1" indent="1"/>
    </xf>
    <xf numFmtId="4" fontId="7" fillId="6" borderId="2" xfId="0" applyNumberFormat="1" applyFont="1" applyFill="1" applyBorder="1" applyAlignment="1">
      <alignment horizontal="right" wrapText="1" indent="1"/>
    </xf>
    <xf numFmtId="4" fontId="8" fillId="6" borderId="2" xfId="0" applyNumberFormat="1" applyFont="1" applyFill="1" applyBorder="1" applyAlignment="1">
      <alignment horizontal="right" wrapText="1" indent="1"/>
    </xf>
    <xf numFmtId="4" fontId="7" fillId="0" borderId="2" xfId="0" applyNumberFormat="1" applyFont="1" applyFill="1" applyBorder="1" applyAlignment="1">
      <alignment horizontal="right" wrapText="1" indent="1"/>
    </xf>
    <xf numFmtId="4" fontId="5" fillId="0" borderId="2" xfId="0" applyNumberFormat="1" applyFont="1" applyFill="1" applyBorder="1" applyAlignment="1">
      <alignment horizontal="right" wrapText="1" indent="1"/>
    </xf>
    <xf numFmtId="0" fontId="0" fillId="0" borderId="0" xfId="0" applyFill="1"/>
    <xf numFmtId="43" fontId="6" fillId="0" borderId="2" xfId="1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right" wrapText="1" indent="1"/>
    </xf>
    <xf numFmtId="0" fontId="5" fillId="4" borderId="2" xfId="0" applyFont="1" applyFill="1" applyBorder="1" applyAlignment="1">
      <alignment horizontal="right" wrapText="1" indent="1"/>
    </xf>
    <xf numFmtId="43" fontId="2" fillId="4" borderId="2" xfId="1" applyFont="1" applyFill="1" applyBorder="1" applyAlignment="1">
      <alignment horizontal="right" wrapText="1" indent="1"/>
    </xf>
    <xf numFmtId="43" fontId="5" fillId="4" borderId="2" xfId="1" applyFont="1" applyFill="1" applyBorder="1" applyAlignment="1">
      <alignment horizontal="right" wrapText="1" indent="1"/>
    </xf>
    <xf numFmtId="0" fontId="5" fillId="0" borderId="2" xfId="0" applyFont="1" applyFill="1" applyBorder="1" applyAlignment="1">
      <alignment horizontal="left" wrapText="1" indent="1"/>
    </xf>
    <xf numFmtId="0" fontId="5" fillId="4" borderId="2" xfId="0" applyFont="1" applyFill="1" applyBorder="1" applyAlignment="1">
      <alignment horizontal="left" wrapText="1" indent="1"/>
    </xf>
    <xf numFmtId="0" fontId="6" fillId="0" borderId="2" xfId="0" applyFont="1" applyFill="1" applyBorder="1" applyAlignment="1">
      <alignment horizontal="right" wrapText="1" indent="1"/>
    </xf>
    <xf numFmtId="43" fontId="2" fillId="4" borderId="2" xfId="1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right" wrapText="1" indent="1"/>
    </xf>
    <xf numFmtId="4" fontId="2" fillId="7" borderId="2" xfId="0" applyNumberFormat="1" applyFont="1" applyFill="1" applyBorder="1" applyAlignment="1">
      <alignment horizontal="right" wrapText="1" indent="1"/>
    </xf>
    <xf numFmtId="0" fontId="2" fillId="7" borderId="2" xfId="0" applyFont="1" applyFill="1" applyBorder="1" applyAlignment="1">
      <alignment horizontal="left" wrapText="1" indent="1"/>
    </xf>
    <xf numFmtId="0" fontId="5" fillId="7" borderId="2" xfId="0" applyFont="1" applyFill="1" applyBorder="1" applyAlignment="1">
      <alignment horizontal="left" wrapText="1" indent="1"/>
    </xf>
    <xf numFmtId="0" fontId="6" fillId="4" borderId="2" xfId="0" applyFont="1" applyFill="1" applyBorder="1" applyAlignment="1">
      <alignment horizontal="right" wrapText="1" indent="1"/>
    </xf>
    <xf numFmtId="43" fontId="2" fillId="7" borderId="2" xfId="1" applyFont="1" applyFill="1" applyBorder="1" applyAlignment="1">
      <alignment horizontal="right" wrapText="1" indent="1"/>
    </xf>
    <xf numFmtId="4" fontId="5" fillId="7" borderId="2" xfId="0" applyNumberFormat="1" applyFont="1" applyFill="1" applyBorder="1" applyAlignment="1">
      <alignment horizontal="right" wrapText="1" indent="1"/>
    </xf>
    <xf numFmtId="43" fontId="6" fillId="0" borderId="2" xfId="1" applyFont="1" applyFill="1" applyBorder="1" applyAlignment="1">
      <alignment horizontal="right" wrapText="1" indent="1"/>
    </xf>
    <xf numFmtId="4" fontId="5" fillId="6" borderId="2" xfId="0" applyNumberFormat="1" applyFont="1" applyFill="1" applyBorder="1" applyAlignment="1">
      <alignment horizontal="right" wrapText="1" indent="1"/>
    </xf>
    <xf numFmtId="43" fontId="7" fillId="6" borderId="2" xfId="1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horizontal="right" wrapText="1" indent="1"/>
    </xf>
    <xf numFmtId="43" fontId="7" fillId="6" borderId="2" xfId="1" applyFont="1" applyFill="1" applyBorder="1" applyAlignment="1">
      <alignment horizontal="right" wrapText="1" indent="1"/>
    </xf>
    <xf numFmtId="43" fontId="5" fillId="6" borderId="2" xfId="1" applyFont="1" applyFill="1" applyBorder="1" applyAlignment="1">
      <alignment horizontal="right" wrapText="1" indent="1"/>
    </xf>
    <xf numFmtId="43" fontId="2" fillId="4" borderId="2" xfId="1" applyFont="1" applyFill="1" applyBorder="1" applyAlignment="1">
      <alignment horizontal="left" wrapText="1" indent="1"/>
    </xf>
    <xf numFmtId="43" fontId="5" fillId="4" borderId="2" xfId="1" applyFont="1" applyFill="1" applyBorder="1" applyAlignment="1">
      <alignment horizontal="left" wrapText="1" indent="1"/>
    </xf>
    <xf numFmtId="0" fontId="8" fillId="4" borderId="2" xfId="0" applyFont="1" applyFill="1" applyBorder="1" applyAlignment="1">
      <alignment horizontal="left" wrapText="1" indent="1"/>
    </xf>
    <xf numFmtId="0" fontId="7" fillId="6" borderId="2" xfId="0" applyFont="1" applyFill="1" applyBorder="1" applyAlignment="1">
      <alignment horizontal="left" wrapText="1" indent="1"/>
    </xf>
    <xf numFmtId="0" fontId="8" fillId="6" borderId="2" xfId="0" applyFont="1" applyFill="1" applyBorder="1" applyAlignment="1">
      <alignment horizontal="left" wrapText="1" indent="1"/>
    </xf>
    <xf numFmtId="0" fontId="9" fillId="0" borderId="0" xfId="0" applyFont="1" applyAlignment="1">
      <alignment horizontal="left" indent="1"/>
    </xf>
    <xf numFmtId="0" fontId="9" fillId="4" borderId="0" xfId="0" applyFont="1" applyFill="1" applyAlignment="1">
      <alignment horizontal="left" indent="1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1"/>
    </xf>
    <xf numFmtId="0" fontId="12" fillId="8" borderId="3" xfId="0" applyFont="1" applyFill="1" applyBorder="1" applyAlignment="1">
      <alignment horizontal="center" vertical="center" wrapText="1" indent="1"/>
    </xf>
    <xf numFmtId="0" fontId="12" fillId="8" borderId="1" xfId="0" applyFont="1" applyFill="1" applyBorder="1" applyAlignment="1">
      <alignment horizontal="center" vertical="center" wrapText="1" indent="1"/>
    </xf>
    <xf numFmtId="0" fontId="2" fillId="4" borderId="4" xfId="0" applyFont="1" applyFill="1" applyBorder="1" applyAlignment="1">
      <alignment horizontal="left" wrapText="1" indent="1"/>
    </xf>
    <xf numFmtId="0" fontId="9" fillId="4" borderId="2" xfId="0" applyFont="1" applyFill="1" applyBorder="1" applyAlignment="1">
      <alignment horizontal="left" wrapText="1" indent="1"/>
    </xf>
    <xf numFmtId="0" fontId="2" fillId="4" borderId="4" xfId="0" applyFont="1" applyFill="1" applyBorder="1" applyAlignment="1">
      <alignment horizontal="left" wrapText="1" indent="3"/>
    </xf>
    <xf numFmtId="4" fontId="7" fillId="4" borderId="2" xfId="0" applyNumberFormat="1" applyFont="1" applyFill="1" applyBorder="1" applyAlignment="1">
      <alignment horizontal="right" wrapText="1" indent="1"/>
    </xf>
    <xf numFmtId="4" fontId="9" fillId="4" borderId="2" xfId="0" applyNumberFormat="1" applyFont="1" applyFill="1" applyBorder="1" applyAlignment="1">
      <alignment horizontal="right" wrapText="1" indent="1"/>
    </xf>
    <xf numFmtId="0" fontId="7" fillId="4" borderId="4" xfId="0" applyFont="1" applyFill="1" applyBorder="1" applyAlignment="1">
      <alignment horizontal="left" wrapText="1" indent="1"/>
    </xf>
    <xf numFmtId="0" fontId="13" fillId="4" borderId="0" xfId="0" applyFont="1" applyFill="1" applyAlignment="1">
      <alignment horizontal="left" indent="1"/>
    </xf>
    <xf numFmtId="0" fontId="12" fillId="9" borderId="5" xfId="0" applyFont="1" applyFill="1" applyBorder="1" applyAlignment="1">
      <alignment horizontal="center" vertical="center" wrapText="1" indent="1"/>
    </xf>
    <xf numFmtId="0" fontId="12" fillId="9" borderId="6" xfId="0" applyFont="1" applyFill="1" applyBorder="1" applyAlignment="1">
      <alignment horizontal="center" vertical="center" wrapText="1" indent="1"/>
    </xf>
    <xf numFmtId="0" fontId="12" fillId="9" borderId="7" xfId="0" applyFont="1" applyFill="1" applyBorder="1" applyAlignment="1">
      <alignment horizontal="center" vertical="center" wrapText="1" indent="1"/>
    </xf>
    <xf numFmtId="0" fontId="2" fillId="4" borderId="8" xfId="0" applyFont="1" applyFill="1" applyBorder="1" applyAlignment="1">
      <alignment horizontal="left" wrapText="1" indent="1"/>
    </xf>
    <xf numFmtId="0" fontId="2" fillId="4" borderId="9" xfId="0" applyFont="1" applyFill="1" applyBorder="1" applyAlignment="1">
      <alignment horizontal="left" wrapText="1" indent="1"/>
    </xf>
    <xf numFmtId="0" fontId="7" fillId="4" borderId="8" xfId="0" applyFont="1" applyFill="1" applyBorder="1" applyAlignment="1">
      <alignment horizontal="left" wrapText="1" indent="3"/>
    </xf>
    <xf numFmtId="43" fontId="7" fillId="4" borderId="2" xfId="1" applyFont="1" applyFill="1" applyBorder="1" applyAlignment="1">
      <alignment horizontal="right" wrapText="1" indent="1"/>
    </xf>
    <xf numFmtId="43" fontId="8" fillId="4" borderId="2" xfId="1" applyFont="1" applyFill="1" applyBorder="1" applyAlignment="1">
      <alignment horizontal="right" wrapText="1" indent="1"/>
    </xf>
    <xf numFmtId="43" fontId="7" fillId="4" borderId="9" xfId="1" applyFont="1" applyFill="1" applyBorder="1" applyAlignment="1">
      <alignment horizontal="right" wrapText="1" indent="1"/>
    </xf>
    <xf numFmtId="0" fontId="7" fillId="4" borderId="10" xfId="0" applyFont="1" applyFill="1" applyBorder="1" applyAlignment="1">
      <alignment horizontal="left" wrapText="1" indent="3"/>
    </xf>
    <xf numFmtId="43" fontId="8" fillId="4" borderId="11" xfId="1" applyFont="1" applyFill="1" applyBorder="1" applyAlignment="1">
      <alignment horizontal="left" indent="1"/>
    </xf>
    <xf numFmtId="43" fontId="7" fillId="4" borderId="2" xfId="1" applyFont="1" applyFill="1" applyBorder="1" applyAlignment="1">
      <alignment horizontal="left" wrapText="1" indent="1"/>
    </xf>
    <xf numFmtId="43" fontId="8" fillId="4" borderId="2" xfId="1" applyFont="1" applyFill="1" applyBorder="1" applyAlignment="1">
      <alignment horizontal="left" wrapText="1" indent="1"/>
    </xf>
    <xf numFmtId="43" fontId="7" fillId="4" borderId="9" xfId="1" applyFont="1" applyFill="1" applyBorder="1" applyAlignment="1">
      <alignment horizontal="left" wrapText="1" indent="1"/>
    </xf>
    <xf numFmtId="43" fontId="7" fillId="4" borderId="11" xfId="1" applyFont="1" applyFill="1" applyBorder="1" applyAlignment="1">
      <alignment horizontal="right" wrapText="1" indent="1"/>
    </xf>
    <xf numFmtId="43" fontId="7" fillId="4" borderId="12" xfId="1" applyFont="1" applyFill="1" applyBorder="1" applyAlignment="1">
      <alignment horizontal="right" wrapText="1" indent="1"/>
    </xf>
    <xf numFmtId="0" fontId="2" fillId="10" borderId="13" xfId="0" applyFont="1" applyFill="1" applyBorder="1" applyAlignment="1">
      <alignment horizontal="left" wrapText="1" indent="1"/>
    </xf>
    <xf numFmtId="43" fontId="2" fillId="10" borderId="14" xfId="1" applyFont="1" applyFill="1" applyBorder="1" applyAlignment="1">
      <alignment horizontal="right" wrapText="1" indent="1"/>
    </xf>
    <xf numFmtId="43" fontId="5" fillId="10" borderId="14" xfId="1" applyFont="1" applyFill="1" applyBorder="1" applyAlignment="1">
      <alignment horizontal="right" wrapText="1" indent="1"/>
    </xf>
    <xf numFmtId="43" fontId="2" fillId="10" borderId="15" xfId="1" applyFont="1" applyFill="1" applyBorder="1" applyAlignment="1">
      <alignment horizontal="right" wrapText="1" indent="1"/>
    </xf>
    <xf numFmtId="0" fontId="2" fillId="0" borderId="16" xfId="0" applyFont="1" applyFill="1" applyBorder="1" applyAlignment="1">
      <alignment horizontal="left" wrapText="1" indent="1"/>
    </xf>
    <xf numFmtId="43" fontId="2" fillId="0" borderId="16" xfId="1" applyFont="1" applyFill="1" applyBorder="1" applyAlignment="1">
      <alignment horizontal="right" wrapText="1" indent="1"/>
    </xf>
    <xf numFmtId="43" fontId="5" fillId="0" borderId="16" xfId="1" applyFont="1" applyFill="1" applyBorder="1" applyAlignment="1">
      <alignment horizontal="right" wrapText="1" indent="1"/>
    </xf>
    <xf numFmtId="43" fontId="7" fillId="4" borderId="17" xfId="1" applyFont="1" applyFill="1" applyBorder="1" applyAlignment="1">
      <alignment horizontal="right" wrapText="1" indent="1"/>
    </xf>
    <xf numFmtId="0" fontId="2" fillId="11" borderId="13" xfId="0" applyFont="1" applyFill="1" applyBorder="1" applyAlignment="1">
      <alignment horizontal="left" wrapText="1" indent="1"/>
    </xf>
    <xf numFmtId="43" fontId="2" fillId="11" borderId="14" xfId="1" applyFont="1" applyFill="1" applyBorder="1" applyAlignment="1">
      <alignment horizontal="right" wrapText="1" indent="1"/>
    </xf>
    <xf numFmtId="43" fontId="13" fillId="11" borderId="14" xfId="1" applyFont="1" applyFill="1" applyBorder="1" applyAlignment="1">
      <alignment horizontal="right" wrapText="1" indent="1"/>
    </xf>
    <xf numFmtId="43" fontId="2" fillId="11" borderId="15" xfId="1" applyFont="1" applyFill="1" applyBorder="1" applyAlignment="1">
      <alignment horizontal="right" wrapText="1" indent="1"/>
    </xf>
    <xf numFmtId="0" fontId="14" fillId="0" borderId="0" xfId="0" applyFont="1" applyAlignment="1">
      <alignment horizontal="left" indent="1"/>
    </xf>
    <xf numFmtId="0" fontId="15" fillId="0" borderId="3" xfId="0" applyFont="1" applyBorder="1" applyAlignment="1">
      <alignment horizontal="center" vertical="center" wrapText="1" indent="1"/>
    </xf>
    <xf numFmtId="0" fontId="15" fillId="0" borderId="1" xfId="0" applyFont="1" applyBorder="1" applyAlignment="1">
      <alignment horizontal="center" vertical="center" wrapText="1" indent="1"/>
    </xf>
    <xf numFmtId="0" fontId="2" fillId="11" borderId="4" xfId="0" applyFont="1" applyFill="1" applyBorder="1" applyAlignment="1">
      <alignment horizontal="left" wrapText="1" indent="1"/>
    </xf>
    <xf numFmtId="43" fontId="2" fillId="11" borderId="2" xfId="1" applyFont="1" applyFill="1" applyBorder="1" applyAlignment="1">
      <alignment horizontal="right" wrapText="1" indent="1"/>
    </xf>
    <xf numFmtId="0" fontId="2" fillId="4" borderId="4" xfId="0" applyFont="1" applyFill="1" applyBorder="1" applyAlignment="1">
      <alignment horizontal="left" wrapText="1" indent="2"/>
    </xf>
    <xf numFmtId="0" fontId="2" fillId="0" borderId="2" xfId="0" applyFont="1" applyFill="1" applyBorder="1" applyAlignment="1">
      <alignment horizontal="left" wrapText="1" indent="1"/>
    </xf>
    <xf numFmtId="43" fontId="2" fillId="0" borderId="2" xfId="1" applyFont="1" applyFill="1" applyBorder="1" applyAlignment="1">
      <alignment horizontal="right" wrapText="1" indent="1"/>
    </xf>
    <xf numFmtId="0" fontId="2" fillId="10" borderId="4" xfId="0" applyFont="1" applyFill="1" applyBorder="1" applyAlignment="1">
      <alignment horizontal="left" wrapText="1" indent="1"/>
    </xf>
    <xf numFmtId="43" fontId="2" fillId="10" borderId="2" xfId="1" applyFont="1" applyFill="1" applyBorder="1" applyAlignment="1">
      <alignment horizontal="right" wrapText="1" indent="1"/>
    </xf>
    <xf numFmtId="0" fontId="16" fillId="0" borderId="0" xfId="3" applyFont="1"/>
    <xf numFmtId="0" fontId="16" fillId="0" borderId="0" xfId="2" applyFont="1"/>
    <xf numFmtId="0" fontId="17" fillId="0" borderId="0" xfId="2" applyNumberFormat="1" applyFont="1" applyFill="1" applyBorder="1" applyAlignment="1" applyProtection="1">
      <alignment horizontal="left" vertical="center"/>
    </xf>
    <xf numFmtId="0" fontId="17" fillId="0" borderId="0" xfId="3" applyNumberFormat="1" applyFont="1" applyFill="1" applyBorder="1" applyAlignment="1" applyProtection="1">
      <alignment horizontal="center" vertical="center" wrapText="1"/>
    </xf>
    <xf numFmtId="0" fontId="18" fillId="0" borderId="0" xfId="3" applyNumberFormat="1" applyFont="1" applyFill="1" applyBorder="1" applyAlignment="1" applyProtection="1">
      <alignment horizontal="center" vertical="center" wrapText="1"/>
    </xf>
    <xf numFmtId="0" fontId="19" fillId="0" borderId="0" xfId="3" applyFont="1" applyAlignment="1">
      <alignment wrapText="1"/>
    </xf>
    <xf numFmtId="0" fontId="18" fillId="0" borderId="0" xfId="3" applyNumberFormat="1" applyFont="1" applyFill="1" applyBorder="1" applyAlignment="1" applyProtection="1">
      <alignment horizontal="left" wrapText="1"/>
    </xf>
    <xf numFmtId="0" fontId="20" fillId="0" borderId="0" xfId="3" applyNumberFormat="1" applyFont="1" applyFill="1" applyBorder="1" applyAlignment="1" applyProtection="1">
      <alignment wrapText="1"/>
    </xf>
    <xf numFmtId="0" fontId="18" fillId="0" borderId="18" xfId="3" applyNumberFormat="1" applyFont="1" applyFill="1" applyBorder="1" applyAlignment="1" applyProtection="1">
      <alignment horizontal="center" vertical="center" wrapText="1"/>
    </xf>
    <xf numFmtId="0" fontId="21" fillId="0" borderId="18" xfId="3" applyFont="1" applyBorder="1" applyAlignment="1">
      <alignment horizontal="center" vertical="center"/>
    </xf>
    <xf numFmtId="0" fontId="22" fillId="7" borderId="11" xfId="2" applyNumberFormat="1" applyFont="1" applyFill="1" applyBorder="1" applyAlignment="1" applyProtection="1">
      <alignment horizontal="center" vertical="center" wrapText="1"/>
    </xf>
    <xf numFmtId="0" fontId="23" fillId="0" borderId="11" xfId="2" applyFont="1" applyBorder="1" applyAlignment="1">
      <alignment horizontal="center" vertical="center" wrapText="1"/>
    </xf>
    <xf numFmtId="0" fontId="23" fillId="7" borderId="11" xfId="2" applyNumberFormat="1" applyFont="1" applyFill="1" applyBorder="1" applyAlignment="1" applyProtection="1">
      <alignment horizontal="center" vertical="center" wrapText="1"/>
    </xf>
    <xf numFmtId="0" fontId="25" fillId="9" borderId="20" xfId="3" applyNumberFormat="1" applyFont="1" applyFill="1" applyBorder="1" applyAlignment="1" applyProtection="1">
      <alignment vertical="center"/>
    </xf>
    <xf numFmtId="43" fontId="22" fillId="9" borderId="11" xfId="1" applyFont="1" applyFill="1" applyBorder="1" applyAlignment="1">
      <alignment horizontal="right"/>
    </xf>
    <xf numFmtId="43" fontId="22" fillId="0" borderId="11" xfId="1" applyFont="1" applyFill="1" applyBorder="1" applyAlignment="1">
      <alignment horizontal="right"/>
    </xf>
    <xf numFmtId="0" fontId="24" fillId="9" borderId="19" xfId="3" applyFont="1" applyFill="1" applyBorder="1" applyAlignment="1">
      <alignment horizontal="left" vertical="center"/>
    </xf>
    <xf numFmtId="43" fontId="22" fillId="0" borderId="11" xfId="1" applyFont="1" applyBorder="1" applyAlignment="1">
      <alignment horizontal="right"/>
    </xf>
    <xf numFmtId="0" fontId="20" fillId="0" borderId="0" xfId="3" applyNumberFormat="1" applyFont="1" applyFill="1" applyBorder="1" applyAlignment="1" applyProtection="1">
      <alignment horizontal="center" vertical="center" wrapText="1"/>
    </xf>
    <xf numFmtId="0" fontId="26" fillId="0" borderId="0" xfId="3" applyNumberFormat="1" applyFont="1" applyFill="1" applyBorder="1" applyAlignment="1" applyProtection="1"/>
    <xf numFmtId="3" fontId="22" fillId="0" borderId="11" xfId="3" applyNumberFormat="1" applyFont="1" applyBorder="1" applyAlignment="1">
      <alignment horizontal="right"/>
    </xf>
    <xf numFmtId="3" fontId="22" fillId="9" borderId="11" xfId="3" applyNumberFormat="1" applyFont="1" applyFill="1" applyBorder="1" applyAlignment="1">
      <alignment horizontal="right"/>
    </xf>
    <xf numFmtId="43" fontId="24" fillId="12" borderId="19" xfId="1" applyFont="1" applyFill="1" applyBorder="1" applyAlignment="1">
      <alignment horizontal="right"/>
    </xf>
    <xf numFmtId="43" fontId="24" fillId="9" borderId="19" xfId="1" applyFont="1" applyFill="1" applyBorder="1" applyAlignment="1">
      <alignment horizontal="right"/>
    </xf>
    <xf numFmtId="3" fontId="24" fillId="9" borderId="19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horizontal="center" vertical="center" wrapText="1"/>
    </xf>
    <xf numFmtId="0" fontId="28" fillId="0" borderId="0" xfId="3" applyFont="1" applyAlignment="1">
      <alignment wrapText="1"/>
    </xf>
    <xf numFmtId="0" fontId="29" fillId="0" borderId="0" xfId="3" applyNumberFormat="1" applyFont="1" applyFill="1" applyBorder="1" applyAlignment="1" applyProtection="1">
      <alignment horizontal="center" vertical="center" wrapText="1"/>
    </xf>
    <xf numFmtId="0" fontId="30" fillId="0" borderId="0" xfId="3" applyNumberFormat="1" applyFont="1" applyFill="1" applyBorder="1" applyAlignment="1" applyProtection="1">
      <alignment horizontal="center" vertical="center" wrapText="1"/>
    </xf>
    <xf numFmtId="0" fontId="25" fillId="0" borderId="0" xfId="3" applyNumberFormat="1" applyFont="1" applyFill="1" applyBorder="1" applyAlignment="1" applyProtection="1"/>
    <xf numFmtId="3" fontId="24" fillId="12" borderId="19" xfId="3" applyNumberFormat="1" applyFont="1" applyFill="1" applyBorder="1" applyAlignment="1">
      <alignment horizontal="right"/>
    </xf>
    <xf numFmtId="3" fontId="22" fillId="9" borderId="19" xfId="3" applyNumberFormat="1" applyFont="1" applyFill="1" applyBorder="1" applyAlignment="1">
      <alignment horizontal="right"/>
    </xf>
    <xf numFmtId="0" fontId="26" fillId="0" borderId="0" xfId="3" applyNumberFormat="1" applyFont="1" applyFill="1" applyBorder="1" applyAlignment="1" applyProtection="1">
      <alignment vertical="center" wrapText="1"/>
    </xf>
    <xf numFmtId="0" fontId="32" fillId="0" borderId="18" xfId="3" applyFont="1" applyBorder="1" applyAlignment="1">
      <alignment horizontal="right" vertical="center"/>
    </xf>
    <xf numFmtId="3" fontId="22" fillId="0" borderId="11" xfId="3" applyNumberFormat="1" applyFont="1" applyFill="1" applyBorder="1" applyAlignment="1" applyProtection="1">
      <alignment horizontal="right" wrapText="1"/>
    </xf>
    <xf numFmtId="3" fontId="24" fillId="12" borderId="11" xfId="3" applyNumberFormat="1" applyFont="1" applyFill="1" applyBorder="1" applyAlignment="1" applyProtection="1">
      <alignment horizontal="right" wrapText="1"/>
    </xf>
    <xf numFmtId="3" fontId="24" fillId="9" borderId="11" xfId="3" applyNumberFormat="1" applyFont="1" applyFill="1" applyBorder="1" applyAlignment="1">
      <alignment horizontal="right"/>
    </xf>
    <xf numFmtId="0" fontId="22" fillId="0" borderId="11" xfId="2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indent="1"/>
    </xf>
    <xf numFmtId="0" fontId="3" fillId="3" borderId="4" xfId="0" applyFont="1" applyFill="1" applyBorder="1" applyAlignment="1">
      <alignment horizontal="left" wrapText="1" indent="1"/>
    </xf>
    <xf numFmtId="0" fontId="2" fillId="5" borderId="4" xfId="0" applyFont="1" applyFill="1" applyBorder="1" applyAlignment="1">
      <alignment horizontal="left" wrapText="1" indent="1"/>
    </xf>
    <xf numFmtId="0" fontId="7" fillId="6" borderId="4" xfId="0" applyFont="1" applyFill="1" applyBorder="1" applyAlignment="1">
      <alignment horizontal="left" wrapText="1" indent="2"/>
    </xf>
    <xf numFmtId="0" fontId="6" fillId="0" borderId="4" xfId="0" applyFont="1" applyFill="1" applyBorder="1" applyAlignment="1">
      <alignment horizontal="left" vertical="top" wrapText="1" indent="3"/>
    </xf>
    <xf numFmtId="0" fontId="2" fillId="4" borderId="4" xfId="0" applyFont="1" applyFill="1" applyBorder="1" applyAlignment="1">
      <alignment horizontal="left" wrapText="1" indent="4"/>
    </xf>
    <xf numFmtId="0" fontId="6" fillId="4" borderId="4" xfId="0" applyFont="1" applyFill="1" applyBorder="1" applyAlignment="1">
      <alignment horizontal="left" wrapText="1" indent="4"/>
    </xf>
    <xf numFmtId="0" fontId="2" fillId="0" borderId="4" xfId="0" applyFont="1" applyFill="1" applyBorder="1" applyAlignment="1">
      <alignment horizontal="left" wrapText="1" indent="3"/>
    </xf>
    <xf numFmtId="0" fontId="2" fillId="4" borderId="4" xfId="0" applyFont="1" applyFill="1" applyBorder="1" applyAlignment="1">
      <alignment horizontal="left" wrapText="1" indent="5"/>
    </xf>
    <xf numFmtId="0" fontId="2" fillId="7" borderId="4" xfId="0" applyFont="1" applyFill="1" applyBorder="1" applyAlignment="1">
      <alignment horizontal="left" wrapText="1" indent="4"/>
    </xf>
    <xf numFmtId="0" fontId="2" fillId="7" borderId="4" xfId="0" applyFont="1" applyFill="1" applyBorder="1" applyAlignment="1">
      <alignment horizontal="left" wrapText="1" indent="5"/>
    </xf>
    <xf numFmtId="0" fontId="24" fillId="9" borderId="19" xfId="3" quotePrefix="1" applyNumberFormat="1" applyFont="1" applyFill="1" applyBorder="1" applyAlignment="1" applyProtection="1">
      <alignment horizontal="left" vertical="center" wrapText="1"/>
    </xf>
    <xf numFmtId="0" fontId="25" fillId="9" borderId="20" xfId="3" applyNumberFormat="1" applyFont="1" applyFill="1" applyBorder="1" applyAlignment="1" applyProtection="1">
      <alignment vertical="center" wrapText="1"/>
    </xf>
    <xf numFmtId="0" fontId="22" fillId="0" borderId="19" xfId="3" quotePrefix="1" applyFont="1" applyBorder="1" applyAlignment="1">
      <alignment horizontal="center" vertical="center" wrapText="1"/>
    </xf>
    <xf numFmtId="0" fontId="22" fillId="0" borderId="20" xfId="3" applyFont="1" applyBorder="1" applyAlignment="1">
      <alignment horizontal="center" vertical="center" wrapText="1"/>
    </xf>
    <xf numFmtId="0" fontId="22" fillId="0" borderId="21" xfId="3" applyFont="1" applyBorder="1" applyAlignment="1">
      <alignment horizontal="center" vertical="center" wrapText="1"/>
    </xf>
    <xf numFmtId="0" fontId="23" fillId="0" borderId="11" xfId="2" applyFont="1" applyBorder="1" applyAlignment="1">
      <alignment horizontal="center" vertical="center" wrapText="1"/>
    </xf>
    <xf numFmtId="0" fontId="24" fillId="12" borderId="19" xfId="3" applyNumberFormat="1" applyFont="1" applyFill="1" applyBorder="1" applyAlignment="1" applyProtection="1">
      <alignment horizontal="left" vertical="center" wrapText="1"/>
    </xf>
    <xf numFmtId="0" fontId="24" fillId="12" borderId="20" xfId="3" applyNumberFormat="1" applyFont="1" applyFill="1" applyBorder="1" applyAlignment="1" applyProtection="1">
      <alignment horizontal="left" vertical="center" wrapText="1"/>
    </xf>
    <xf numFmtId="0" fontId="24" fillId="12" borderId="21" xfId="3" applyNumberFormat="1" applyFont="1" applyFill="1" applyBorder="1" applyAlignment="1" applyProtection="1">
      <alignment horizontal="left" vertical="center" wrapText="1"/>
    </xf>
    <xf numFmtId="0" fontId="16" fillId="0" borderId="20" xfId="3" applyFont="1" applyBorder="1" applyAlignment="1">
      <alignment horizontal="left" vertical="center" wrapText="1"/>
    </xf>
    <xf numFmtId="0" fontId="16" fillId="0" borderId="21" xfId="3" applyFont="1" applyBorder="1" applyAlignment="1">
      <alignment horizontal="left" vertical="center" wrapText="1"/>
    </xf>
    <xf numFmtId="0" fontId="24" fillId="9" borderId="19" xfId="3" applyNumberFormat="1" applyFont="1" applyFill="1" applyBorder="1" applyAlignment="1" applyProtection="1">
      <alignment horizontal="left" vertical="center" wrapText="1"/>
    </xf>
    <xf numFmtId="0" fontId="24" fillId="9" borderId="20" xfId="3" applyNumberFormat="1" applyFont="1" applyFill="1" applyBorder="1" applyAlignment="1" applyProtection="1">
      <alignment horizontal="left" vertical="center" wrapText="1"/>
    </xf>
    <xf numFmtId="0" fontId="24" fillId="9" borderId="21" xfId="3" applyNumberFormat="1" applyFont="1" applyFill="1" applyBorder="1" applyAlignment="1" applyProtection="1">
      <alignment horizontal="left" vertical="center" wrapText="1"/>
    </xf>
    <xf numFmtId="0" fontId="27" fillId="0" borderId="0" xfId="3" applyNumberFormat="1" applyFont="1" applyFill="1" applyBorder="1" applyAlignment="1" applyProtection="1">
      <alignment horizontal="center" vertical="center" wrapText="1"/>
    </xf>
    <xf numFmtId="0" fontId="24" fillId="0" borderId="19" xfId="3" quotePrefix="1" applyFont="1" applyBorder="1" applyAlignment="1">
      <alignment horizontal="left" vertical="center"/>
    </xf>
    <xf numFmtId="0" fontId="25" fillId="0" borderId="20" xfId="3" applyNumberFormat="1" applyFont="1" applyFill="1" applyBorder="1" applyAlignment="1" applyProtection="1">
      <alignment vertical="center"/>
    </xf>
    <xf numFmtId="0" fontId="17" fillId="0" borderId="0" xfId="3" applyNumberFormat="1" applyFont="1" applyFill="1" applyBorder="1" applyAlignment="1" applyProtection="1">
      <alignment horizontal="center" vertical="center" wrapText="1"/>
    </xf>
    <xf numFmtId="0" fontId="19" fillId="0" borderId="0" xfId="3" applyFont="1" applyAlignment="1">
      <alignment wrapText="1"/>
    </xf>
    <xf numFmtId="0" fontId="22" fillId="0" borderId="19" xfId="2" quotePrefix="1" applyFont="1" applyBorder="1" applyAlignment="1">
      <alignment horizontal="center" vertical="center" wrapText="1"/>
    </xf>
    <xf numFmtId="0" fontId="22" fillId="0" borderId="20" xfId="2" applyFont="1" applyBorder="1" applyAlignment="1">
      <alignment horizontal="center" vertical="center" wrapText="1"/>
    </xf>
    <xf numFmtId="0" fontId="25" fillId="9" borderId="20" xfId="3" applyNumberFormat="1" applyFont="1" applyFill="1" applyBorder="1" applyAlignment="1" applyProtection="1">
      <alignment vertical="center"/>
    </xf>
    <xf numFmtId="0" fontId="24" fillId="0" borderId="19" xfId="3" applyNumberFormat="1" applyFont="1" applyFill="1" applyBorder="1" applyAlignment="1" applyProtection="1">
      <alignment horizontal="left" vertical="center" wrapText="1"/>
    </xf>
    <xf numFmtId="0" fontId="25" fillId="0" borderId="20" xfId="3" applyNumberFormat="1" applyFont="1" applyFill="1" applyBorder="1" applyAlignment="1" applyProtection="1">
      <alignment vertical="center" wrapText="1"/>
    </xf>
    <xf numFmtId="0" fontId="24" fillId="0" borderId="19" xfId="3" quotePrefix="1" applyFont="1" applyFill="1" applyBorder="1" applyAlignment="1">
      <alignment horizontal="left" vertical="center"/>
    </xf>
    <xf numFmtId="0" fontId="24" fillId="0" borderId="19" xfId="3" quotePrefix="1" applyNumberFormat="1" applyFont="1" applyFill="1" applyBorder="1" applyAlignment="1" applyProtection="1">
      <alignment horizontal="left" vertical="center" wrapText="1"/>
    </xf>
    <xf numFmtId="0" fontId="31" fillId="0" borderId="0" xfId="3" applyNumberFormat="1" applyFont="1" applyFill="1" applyBorder="1" applyAlignment="1" applyProtection="1">
      <alignment vertical="center" wrapText="1"/>
    </xf>
  </cellXfs>
  <cellStyles count="4">
    <cellStyle name="Normalno" xfId="0" builtinId="0"/>
    <cellStyle name="Normalno 2 2" xfId="2" xr:uid="{00000000-0005-0000-0000-000031000000}"/>
    <cellStyle name="Normalno 3" xfId="3" xr:uid="{00000000-0005-0000-0000-000032000000}"/>
    <cellStyle name="Zarez" xfId="1" builtinId="3"/>
  </cellStyles>
  <dxfs count="0"/>
  <tableStyles count="0" defaultTableStyle="TableStyleMedium2" defaultPivotStyle="PivotStyleLight16"/>
  <colors>
    <mruColors>
      <color rgb="FF87C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workbookViewId="0">
      <selection activeCell="A2" sqref="A2:J2"/>
    </sheetView>
  </sheetViews>
  <sheetFormatPr defaultColWidth="8.85546875" defaultRowHeight="15"/>
  <cols>
    <col min="1" max="4" width="8.85546875" style="101"/>
    <col min="5" max="5" width="25.28515625" style="101" customWidth="1"/>
    <col min="6" max="10" width="19.42578125" style="101" customWidth="1"/>
    <col min="11" max="12" width="25.28515625" style="101" customWidth="1"/>
    <col min="13" max="16384" width="8.85546875" style="101"/>
  </cols>
  <sheetData>
    <row r="1" spans="1:10" ht="15.75">
      <c r="A1" s="102"/>
    </row>
    <row r="2" spans="1:10" s="100" customFormat="1" ht="48" customHeight="1">
      <c r="A2" s="166" t="s">
        <v>0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10" s="100" customFormat="1" ht="18.75">
      <c r="A3" s="104"/>
      <c r="B3" s="104"/>
      <c r="C3" s="104"/>
      <c r="D3" s="104"/>
      <c r="E3" s="104"/>
      <c r="F3" s="104"/>
      <c r="G3" s="104"/>
      <c r="H3" s="104"/>
      <c r="I3" s="104"/>
      <c r="J3" s="104"/>
    </row>
    <row r="4" spans="1:10" s="100" customFormat="1" ht="15.75">
      <c r="A4" s="166" t="s">
        <v>1</v>
      </c>
      <c r="B4" s="166"/>
      <c r="C4" s="166"/>
      <c r="D4" s="166"/>
      <c r="E4" s="166"/>
      <c r="F4" s="166"/>
      <c r="G4" s="166"/>
      <c r="H4" s="166"/>
      <c r="I4" s="175"/>
      <c r="J4" s="175"/>
    </row>
    <row r="5" spans="1:10" s="100" customFormat="1" ht="18.75">
      <c r="A5" s="104"/>
      <c r="B5" s="104"/>
      <c r="C5" s="104"/>
      <c r="D5" s="104"/>
      <c r="E5" s="104"/>
      <c r="F5" s="104"/>
      <c r="G5" s="104"/>
      <c r="H5" s="104"/>
      <c r="I5" s="132"/>
      <c r="J5" s="132"/>
    </row>
    <row r="6" spans="1:10" s="100" customFormat="1" ht="15.75">
      <c r="A6" s="166" t="s">
        <v>2</v>
      </c>
      <c r="B6" s="167"/>
      <c r="C6" s="167"/>
      <c r="D6" s="167"/>
      <c r="E6" s="167"/>
      <c r="F6" s="167"/>
      <c r="G6" s="167"/>
      <c r="H6" s="167"/>
      <c r="I6" s="167"/>
      <c r="J6" s="167"/>
    </row>
    <row r="7" spans="1:10" s="100" customFormat="1" ht="18.75">
      <c r="A7" s="106"/>
      <c r="B7" s="107"/>
      <c r="C7" s="107"/>
      <c r="D7" s="107"/>
      <c r="E7" s="108"/>
      <c r="F7" s="109"/>
      <c r="G7" s="109"/>
      <c r="H7" s="109"/>
      <c r="I7" s="109"/>
      <c r="J7" s="133"/>
    </row>
    <row r="8" spans="1:10" s="100" customFormat="1" ht="25.5">
      <c r="A8" s="168" t="s">
        <v>3</v>
      </c>
      <c r="B8" s="169"/>
      <c r="C8" s="169"/>
      <c r="D8" s="169"/>
      <c r="E8" s="169"/>
      <c r="F8" s="137" t="s">
        <v>4</v>
      </c>
      <c r="G8" s="137" t="s">
        <v>5</v>
      </c>
      <c r="H8" s="110" t="s">
        <v>6</v>
      </c>
      <c r="I8" s="110" t="s">
        <v>7</v>
      </c>
      <c r="J8" s="110" t="s">
        <v>8</v>
      </c>
    </row>
    <row r="9" spans="1:10" ht="12" customHeight="1">
      <c r="A9" s="154">
        <v>1</v>
      </c>
      <c r="B9" s="154"/>
      <c r="C9" s="154"/>
      <c r="D9" s="154"/>
      <c r="E9" s="154"/>
      <c r="F9" s="111">
        <v>2</v>
      </c>
      <c r="G9" s="111">
        <v>3</v>
      </c>
      <c r="H9" s="112">
        <v>4</v>
      </c>
      <c r="I9" s="112">
        <v>5</v>
      </c>
      <c r="J9" s="112">
        <v>6</v>
      </c>
    </row>
    <row r="10" spans="1:10" s="100" customFormat="1">
      <c r="A10" s="160" t="s">
        <v>9</v>
      </c>
      <c r="B10" s="150"/>
      <c r="C10" s="150"/>
      <c r="D10" s="150"/>
      <c r="E10" s="170"/>
      <c r="F10" s="114">
        <f>F11+F12</f>
        <v>1956336.08</v>
      </c>
      <c r="G10" s="114">
        <f t="shared" ref="G10:J10" si="0">G11+G12</f>
        <v>2363609.0499999998</v>
      </c>
      <c r="H10" s="114">
        <f t="shared" si="0"/>
        <v>2321306.3199999998</v>
      </c>
      <c r="I10" s="114">
        <f t="shared" si="0"/>
        <v>2321306.3199999998</v>
      </c>
      <c r="J10" s="114">
        <f t="shared" si="0"/>
        <v>2321306.3199999998</v>
      </c>
    </row>
    <row r="11" spans="1:10" s="100" customFormat="1">
      <c r="A11" s="171" t="s">
        <v>10</v>
      </c>
      <c r="B11" s="172"/>
      <c r="C11" s="172"/>
      <c r="D11" s="172"/>
      <c r="E11" s="165"/>
      <c r="F11" s="115">
        <v>1956336.08</v>
      </c>
      <c r="G11" s="115">
        <v>2363609.0499999998</v>
      </c>
      <c r="H11" s="115">
        <v>2321306.3199999998</v>
      </c>
      <c r="I11" s="115">
        <v>2321306.3199999998</v>
      </c>
      <c r="J11" s="115">
        <v>2321306.3199999998</v>
      </c>
    </row>
    <row r="12" spans="1:10" s="100" customFormat="1">
      <c r="A12" s="173" t="s">
        <v>11</v>
      </c>
      <c r="B12" s="165"/>
      <c r="C12" s="165"/>
      <c r="D12" s="165"/>
      <c r="E12" s="165"/>
      <c r="F12" s="115"/>
      <c r="G12" s="115"/>
      <c r="H12" s="115"/>
      <c r="I12" s="115"/>
      <c r="J12" s="115"/>
    </row>
    <row r="13" spans="1:10" s="100" customFormat="1">
      <c r="A13" s="116" t="s">
        <v>12</v>
      </c>
      <c r="B13" s="113"/>
      <c r="C13" s="113"/>
      <c r="D13" s="113"/>
      <c r="E13" s="113"/>
      <c r="F13" s="114">
        <f>F14+F15</f>
        <v>1971808.44</v>
      </c>
      <c r="G13" s="114">
        <f t="shared" ref="G13:J13" si="1">G14+G15</f>
        <v>2369501.77</v>
      </c>
      <c r="H13" s="114">
        <f t="shared" si="1"/>
        <v>2322906.3199999998</v>
      </c>
      <c r="I13" s="114">
        <f t="shared" si="1"/>
        <v>2321306.3199999998</v>
      </c>
      <c r="J13" s="114">
        <f t="shared" si="1"/>
        <v>2321306.3199999998</v>
      </c>
    </row>
    <row r="14" spans="1:10" s="100" customFormat="1">
      <c r="A14" s="174" t="s">
        <v>13</v>
      </c>
      <c r="B14" s="172"/>
      <c r="C14" s="172"/>
      <c r="D14" s="172"/>
      <c r="E14" s="172"/>
      <c r="F14" s="115">
        <v>1950593.82</v>
      </c>
      <c r="G14" s="115">
        <v>2327146.41</v>
      </c>
      <c r="H14" s="115">
        <v>2306476.3199999998</v>
      </c>
      <c r="I14" s="115">
        <v>2304876.3199999998</v>
      </c>
      <c r="J14" s="115">
        <v>2304876.3199999998</v>
      </c>
    </row>
    <row r="15" spans="1:10" s="100" customFormat="1">
      <c r="A15" s="164" t="s">
        <v>14</v>
      </c>
      <c r="B15" s="165"/>
      <c r="C15" s="165"/>
      <c r="D15" s="165"/>
      <c r="E15" s="165"/>
      <c r="F15" s="117">
        <v>21214.62</v>
      </c>
      <c r="G15" s="117">
        <v>42355.360000000001</v>
      </c>
      <c r="H15" s="117">
        <v>16430</v>
      </c>
      <c r="I15" s="117">
        <v>16430</v>
      </c>
      <c r="J15" s="117">
        <v>16430</v>
      </c>
    </row>
    <row r="16" spans="1:10" s="100" customFormat="1">
      <c r="A16" s="149" t="s">
        <v>15</v>
      </c>
      <c r="B16" s="150"/>
      <c r="C16" s="150"/>
      <c r="D16" s="150"/>
      <c r="E16" s="150"/>
      <c r="F16" s="114">
        <f>F10-F13</f>
        <v>-15472.360000000101</v>
      </c>
      <c r="G16" s="114">
        <f t="shared" ref="G16:J16" si="2">G10-G13</f>
        <v>-5892.7200000002003</v>
      </c>
      <c r="H16" s="114">
        <f t="shared" si="2"/>
        <v>-1600</v>
      </c>
      <c r="I16" s="114">
        <f t="shared" si="2"/>
        <v>0</v>
      </c>
      <c r="J16" s="114">
        <f t="shared" si="2"/>
        <v>0</v>
      </c>
    </row>
    <row r="17" spans="1:10" s="100" customFormat="1" ht="18.75">
      <c r="A17" s="104"/>
      <c r="B17" s="118"/>
      <c r="C17" s="118"/>
      <c r="D17" s="118"/>
      <c r="E17" s="118"/>
      <c r="F17" s="118"/>
      <c r="G17" s="118"/>
      <c r="H17" s="119"/>
      <c r="I17" s="119"/>
      <c r="J17" s="119"/>
    </row>
    <row r="18" spans="1:10" s="100" customFormat="1" ht="15.75">
      <c r="A18" s="166" t="s">
        <v>16</v>
      </c>
      <c r="B18" s="167"/>
      <c r="C18" s="167"/>
      <c r="D18" s="167"/>
      <c r="E18" s="167"/>
      <c r="F18" s="167"/>
      <c r="G18" s="167"/>
      <c r="H18" s="167"/>
      <c r="I18" s="167"/>
      <c r="J18" s="167"/>
    </row>
    <row r="19" spans="1:10" s="100" customFormat="1" ht="18.75">
      <c r="A19" s="104"/>
      <c r="B19" s="118"/>
      <c r="C19" s="118"/>
      <c r="D19" s="118"/>
      <c r="E19" s="118"/>
      <c r="F19" s="118"/>
      <c r="G19" s="118"/>
      <c r="H19" s="119"/>
      <c r="I19" s="119"/>
      <c r="J19" s="119"/>
    </row>
    <row r="20" spans="1:10" s="100" customFormat="1" ht="25.5">
      <c r="A20" s="168" t="s">
        <v>3</v>
      </c>
      <c r="B20" s="169"/>
      <c r="C20" s="169"/>
      <c r="D20" s="169"/>
      <c r="E20" s="169"/>
      <c r="F20" s="137" t="s">
        <v>4</v>
      </c>
      <c r="G20" s="137" t="s">
        <v>5</v>
      </c>
      <c r="H20" s="110" t="s">
        <v>6</v>
      </c>
      <c r="I20" s="110" t="s">
        <v>7</v>
      </c>
      <c r="J20" s="110" t="s">
        <v>8</v>
      </c>
    </row>
    <row r="21" spans="1:10" ht="12" customHeight="1">
      <c r="A21" s="154">
        <v>1</v>
      </c>
      <c r="B21" s="154"/>
      <c r="C21" s="154"/>
      <c r="D21" s="154"/>
      <c r="E21" s="154"/>
      <c r="F21" s="111">
        <v>2</v>
      </c>
      <c r="G21" s="111">
        <v>3</v>
      </c>
      <c r="H21" s="112">
        <v>4</v>
      </c>
      <c r="I21" s="112">
        <v>5</v>
      </c>
      <c r="J21" s="112">
        <v>6</v>
      </c>
    </row>
    <row r="22" spans="1:10" s="100" customFormat="1">
      <c r="A22" s="164" t="s">
        <v>17</v>
      </c>
      <c r="B22" s="165"/>
      <c r="C22" s="165"/>
      <c r="D22" s="165"/>
      <c r="E22" s="165"/>
      <c r="F22" s="120"/>
      <c r="G22" s="120"/>
      <c r="H22" s="120"/>
      <c r="I22" s="120"/>
      <c r="J22" s="134"/>
    </row>
    <row r="23" spans="1:10" s="100" customFormat="1">
      <c r="A23" s="164" t="s">
        <v>18</v>
      </c>
      <c r="B23" s="165"/>
      <c r="C23" s="165"/>
      <c r="D23" s="165"/>
      <c r="E23" s="165"/>
      <c r="F23" s="120"/>
      <c r="G23" s="120"/>
      <c r="H23" s="120"/>
      <c r="I23" s="120"/>
      <c r="J23" s="134"/>
    </row>
    <row r="24" spans="1:10" s="100" customFormat="1">
      <c r="A24" s="149" t="s">
        <v>19</v>
      </c>
      <c r="B24" s="150"/>
      <c r="C24" s="150"/>
      <c r="D24" s="150"/>
      <c r="E24" s="150"/>
      <c r="F24" s="121">
        <f>F22-F23</f>
        <v>0</v>
      </c>
      <c r="G24" s="121">
        <f t="shared" ref="G24:J24" si="3">G22-G23</f>
        <v>0</v>
      </c>
      <c r="H24" s="121">
        <f t="shared" si="3"/>
        <v>0</v>
      </c>
      <c r="I24" s="121">
        <f t="shared" si="3"/>
        <v>0</v>
      </c>
      <c r="J24" s="121">
        <f t="shared" si="3"/>
        <v>0</v>
      </c>
    </row>
    <row r="25" spans="1:10" s="100" customFormat="1">
      <c r="A25" s="149" t="s">
        <v>20</v>
      </c>
      <c r="B25" s="150"/>
      <c r="C25" s="150"/>
      <c r="D25" s="150"/>
      <c r="E25" s="150"/>
      <c r="F25" s="121">
        <f>F16+F24</f>
        <v>-15472.360000000101</v>
      </c>
      <c r="G25" s="121">
        <f t="shared" ref="G25:J25" si="4">G16+G24</f>
        <v>-5892.7200000002003</v>
      </c>
      <c r="H25" s="121">
        <f t="shared" si="4"/>
        <v>-1600</v>
      </c>
      <c r="I25" s="121">
        <f t="shared" si="4"/>
        <v>0</v>
      </c>
      <c r="J25" s="121">
        <f t="shared" si="4"/>
        <v>0</v>
      </c>
    </row>
    <row r="26" spans="1:10" s="100" customFormat="1" ht="18.75">
      <c r="A26" s="104"/>
      <c r="B26" s="118"/>
      <c r="C26" s="118"/>
      <c r="D26" s="118"/>
      <c r="E26" s="118"/>
      <c r="F26" s="118"/>
      <c r="G26" s="118"/>
      <c r="H26" s="119"/>
      <c r="I26" s="119"/>
      <c r="J26" s="119"/>
    </row>
    <row r="27" spans="1:10" s="100" customFormat="1" ht="15.75">
      <c r="A27" s="166" t="s">
        <v>21</v>
      </c>
      <c r="B27" s="167"/>
      <c r="C27" s="167"/>
      <c r="D27" s="167"/>
      <c r="E27" s="167"/>
      <c r="F27" s="167"/>
      <c r="G27" s="167"/>
      <c r="H27" s="167"/>
      <c r="I27" s="167"/>
      <c r="J27" s="167"/>
    </row>
    <row r="28" spans="1:10" s="100" customFormat="1" ht="15.75">
      <c r="A28" s="103"/>
      <c r="B28" s="105"/>
      <c r="C28" s="105"/>
      <c r="D28" s="105"/>
      <c r="E28" s="105"/>
      <c r="F28" s="105"/>
      <c r="G28" s="105"/>
      <c r="H28" s="105"/>
      <c r="I28" s="105"/>
      <c r="J28" s="105"/>
    </row>
    <row r="29" spans="1:10" s="100" customFormat="1" ht="25.5">
      <c r="A29" s="151" t="s">
        <v>22</v>
      </c>
      <c r="B29" s="152"/>
      <c r="C29" s="152"/>
      <c r="D29" s="152"/>
      <c r="E29" s="153"/>
      <c r="F29" s="137" t="s">
        <v>4</v>
      </c>
      <c r="G29" s="137" t="s">
        <v>5</v>
      </c>
      <c r="H29" s="110" t="s">
        <v>6</v>
      </c>
      <c r="I29" s="110" t="s">
        <v>7</v>
      </c>
      <c r="J29" s="110" t="s">
        <v>8</v>
      </c>
    </row>
    <row r="30" spans="1:10" ht="12" customHeight="1">
      <c r="A30" s="154">
        <v>1</v>
      </c>
      <c r="B30" s="154"/>
      <c r="C30" s="154"/>
      <c r="D30" s="154"/>
      <c r="E30" s="154"/>
      <c r="F30" s="111">
        <v>2</v>
      </c>
      <c r="G30" s="111">
        <v>3</v>
      </c>
      <c r="H30" s="112">
        <v>4</v>
      </c>
      <c r="I30" s="112">
        <v>5</v>
      </c>
      <c r="J30" s="112">
        <v>6</v>
      </c>
    </row>
    <row r="31" spans="1:10" s="100" customFormat="1" ht="15" customHeight="1">
      <c r="A31" s="155" t="s">
        <v>23</v>
      </c>
      <c r="B31" s="156"/>
      <c r="C31" s="156"/>
      <c r="D31" s="156"/>
      <c r="E31" s="157"/>
      <c r="F31" s="122">
        <v>21365.08</v>
      </c>
      <c r="G31" s="122">
        <v>5892.72</v>
      </c>
      <c r="H31" s="122">
        <v>1600</v>
      </c>
      <c r="I31" s="130">
        <v>0</v>
      </c>
      <c r="J31" s="135">
        <v>0</v>
      </c>
    </row>
    <row r="32" spans="1:10" s="100" customFormat="1" ht="15" customHeight="1">
      <c r="A32" s="149" t="s">
        <v>24</v>
      </c>
      <c r="B32" s="150"/>
      <c r="C32" s="150"/>
      <c r="D32" s="150"/>
      <c r="E32" s="150"/>
      <c r="F32" s="123">
        <f>F25+F31</f>
        <v>5892.7199999999002</v>
      </c>
      <c r="G32" s="123">
        <f t="shared" ref="G32:J32" si="5">G25+G31</f>
        <v>-2.0463630789890901E-10</v>
      </c>
      <c r="H32" s="123">
        <f t="shared" si="5"/>
        <v>0</v>
      </c>
      <c r="I32" s="124">
        <f t="shared" si="5"/>
        <v>0</v>
      </c>
      <c r="J32" s="136">
        <f t="shared" si="5"/>
        <v>0</v>
      </c>
    </row>
    <row r="33" spans="1:10" s="100" customFormat="1" ht="45" customHeight="1">
      <c r="A33" s="160" t="s">
        <v>25</v>
      </c>
      <c r="B33" s="161"/>
      <c r="C33" s="161"/>
      <c r="D33" s="161"/>
      <c r="E33" s="162"/>
      <c r="F33" s="124">
        <f>F16+F24+F31-F32</f>
        <v>0</v>
      </c>
      <c r="G33" s="124">
        <f t="shared" ref="G33:J33" si="6">G16+G24+G31-G32</f>
        <v>0</v>
      </c>
      <c r="H33" s="124">
        <f t="shared" si="6"/>
        <v>0</v>
      </c>
      <c r="I33" s="124">
        <f t="shared" si="6"/>
        <v>0</v>
      </c>
      <c r="J33" s="136">
        <f t="shared" si="6"/>
        <v>0</v>
      </c>
    </row>
    <row r="34" spans="1:10" s="100" customFormat="1" ht="15.75">
      <c r="A34" s="125"/>
      <c r="B34" s="126"/>
      <c r="C34" s="126"/>
      <c r="D34" s="126"/>
      <c r="E34" s="126"/>
      <c r="F34" s="126"/>
      <c r="G34" s="126"/>
      <c r="H34" s="126"/>
      <c r="I34" s="126"/>
      <c r="J34" s="126"/>
    </row>
    <row r="35" spans="1:10" s="100" customFormat="1" ht="15.75">
      <c r="A35" s="163" t="s">
        <v>26</v>
      </c>
      <c r="B35" s="163"/>
      <c r="C35" s="163"/>
      <c r="D35" s="163"/>
      <c r="E35" s="163"/>
      <c r="F35" s="163"/>
      <c r="G35" s="163"/>
      <c r="H35" s="163"/>
      <c r="I35" s="163"/>
      <c r="J35" s="163"/>
    </row>
    <row r="36" spans="1:10" s="100" customFormat="1" ht="18.75">
      <c r="A36" s="127"/>
      <c r="B36" s="128"/>
      <c r="C36" s="128"/>
      <c r="D36" s="128"/>
      <c r="E36" s="128"/>
      <c r="F36" s="128"/>
      <c r="G36" s="128"/>
      <c r="H36" s="129"/>
      <c r="I36" s="129"/>
      <c r="J36" s="129"/>
    </row>
    <row r="37" spans="1:10" s="100" customFormat="1" ht="25.5">
      <c r="A37" s="151" t="s">
        <v>22</v>
      </c>
      <c r="B37" s="152"/>
      <c r="C37" s="152"/>
      <c r="D37" s="152"/>
      <c r="E37" s="153"/>
      <c r="F37" s="137" t="s">
        <v>4</v>
      </c>
      <c r="G37" s="137" t="s">
        <v>5</v>
      </c>
      <c r="H37" s="110" t="s">
        <v>6</v>
      </c>
      <c r="I37" s="110" t="s">
        <v>7</v>
      </c>
      <c r="J37" s="110" t="s">
        <v>8</v>
      </c>
    </row>
    <row r="38" spans="1:10" ht="12" customHeight="1">
      <c r="A38" s="154">
        <v>1</v>
      </c>
      <c r="B38" s="154"/>
      <c r="C38" s="154"/>
      <c r="D38" s="154"/>
      <c r="E38" s="154"/>
      <c r="F38" s="111">
        <v>2</v>
      </c>
      <c r="G38" s="111">
        <v>3</v>
      </c>
      <c r="H38" s="112">
        <v>4</v>
      </c>
      <c r="I38" s="112">
        <v>5</v>
      </c>
      <c r="J38" s="112">
        <v>6</v>
      </c>
    </row>
    <row r="39" spans="1:10" s="100" customFormat="1">
      <c r="A39" s="155" t="s">
        <v>23</v>
      </c>
      <c r="B39" s="156"/>
      <c r="C39" s="156"/>
      <c r="D39" s="156"/>
      <c r="E39" s="157"/>
      <c r="F39" s="130">
        <v>0</v>
      </c>
      <c r="G39" s="130">
        <v>0</v>
      </c>
      <c r="H39" s="130">
        <v>0</v>
      </c>
      <c r="I39" s="130">
        <v>0</v>
      </c>
      <c r="J39" s="135">
        <v>0</v>
      </c>
    </row>
    <row r="40" spans="1:10" s="100" customFormat="1" ht="28.5" customHeight="1">
      <c r="A40" s="155" t="s">
        <v>27</v>
      </c>
      <c r="B40" s="156"/>
      <c r="C40" s="156"/>
      <c r="D40" s="156"/>
      <c r="E40" s="157"/>
      <c r="F40" s="130">
        <v>0</v>
      </c>
      <c r="G40" s="130">
        <v>0</v>
      </c>
      <c r="H40" s="130">
        <v>0</v>
      </c>
      <c r="I40" s="130">
        <v>0</v>
      </c>
      <c r="J40" s="135">
        <v>0</v>
      </c>
    </row>
    <row r="41" spans="1:10" s="100" customFormat="1" ht="25.5" customHeight="1">
      <c r="A41" s="155" t="s">
        <v>28</v>
      </c>
      <c r="B41" s="158"/>
      <c r="C41" s="158"/>
      <c r="D41" s="158"/>
      <c r="E41" s="159"/>
      <c r="F41" s="130">
        <v>0</v>
      </c>
      <c r="G41" s="130">
        <v>0</v>
      </c>
      <c r="H41" s="130">
        <v>0</v>
      </c>
      <c r="I41" s="130">
        <v>0</v>
      </c>
      <c r="J41" s="135">
        <v>0</v>
      </c>
    </row>
    <row r="42" spans="1:10" s="100" customFormat="1" ht="15" customHeight="1">
      <c r="A42" s="149" t="s">
        <v>24</v>
      </c>
      <c r="B42" s="150"/>
      <c r="C42" s="150"/>
      <c r="D42" s="150"/>
      <c r="E42" s="150"/>
      <c r="F42" s="131">
        <f>F39-F40+F41</f>
        <v>0</v>
      </c>
      <c r="G42" s="131">
        <f t="shared" ref="G42:J42" si="7">G39-G40+G41</f>
        <v>0</v>
      </c>
      <c r="H42" s="131">
        <f t="shared" si="7"/>
        <v>0</v>
      </c>
      <c r="I42" s="131">
        <f t="shared" si="7"/>
        <v>0</v>
      </c>
      <c r="J42" s="121">
        <f t="shared" si="7"/>
        <v>0</v>
      </c>
    </row>
    <row r="43" spans="1:10" ht="9" customHeight="1"/>
  </sheetData>
  <mergeCells count="31">
    <mergeCell ref="A2:J2"/>
    <mergeCell ref="A4:J4"/>
    <mergeCell ref="A6:J6"/>
    <mergeCell ref="A8:E8"/>
    <mergeCell ref="A9:E9"/>
    <mergeCell ref="A10:E10"/>
    <mergeCell ref="A11:E11"/>
    <mergeCell ref="A12:E12"/>
    <mergeCell ref="A14:E14"/>
    <mergeCell ref="A15:E15"/>
    <mergeCell ref="A16:E16"/>
    <mergeCell ref="A18:J18"/>
    <mergeCell ref="A20:E20"/>
    <mergeCell ref="A21:E21"/>
    <mergeCell ref="A22:E22"/>
    <mergeCell ref="A23:E23"/>
    <mergeCell ref="A24:E24"/>
    <mergeCell ref="A25:E25"/>
    <mergeCell ref="A27:J27"/>
    <mergeCell ref="A29:E29"/>
    <mergeCell ref="A30:E30"/>
    <mergeCell ref="A31:E31"/>
    <mergeCell ref="A32:E32"/>
    <mergeCell ref="A33:E33"/>
    <mergeCell ref="A35:J35"/>
    <mergeCell ref="A42:E42"/>
    <mergeCell ref="A37:E37"/>
    <mergeCell ref="A38:E38"/>
    <mergeCell ref="A39:E39"/>
    <mergeCell ref="A40:E40"/>
    <mergeCell ref="A41:E41"/>
  </mergeCells>
  <pageMargins left="0.7" right="0.7" top="0.75" bottom="0.75" header="0.3" footer="0.3"/>
  <pageSetup paperSize="9" scale="5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2"/>
  <sheetViews>
    <sheetView showGridLines="0" topLeftCell="A10" workbookViewId="0"/>
  </sheetViews>
  <sheetFormatPr defaultColWidth="9.140625" defaultRowHeight="11.25"/>
  <cols>
    <col min="1" max="1" width="42.42578125" style="51" customWidth="1"/>
    <col min="2" max="2" width="19.42578125" style="51" customWidth="1"/>
    <col min="3" max="3" width="16.7109375" style="51" customWidth="1"/>
    <col min="4" max="4" width="17.5703125" style="51" customWidth="1"/>
    <col min="5" max="5" width="16.5703125" style="51" customWidth="1"/>
    <col min="6" max="6" width="16.42578125" style="51" customWidth="1"/>
    <col min="7" max="7" width="15" style="51" customWidth="1"/>
    <col min="8" max="16384" width="9.140625" style="51"/>
  </cols>
  <sheetData>
    <row r="1" spans="1:6" s="90" customFormat="1" ht="25.5">
      <c r="A1" s="52" t="s">
        <v>29</v>
      </c>
    </row>
    <row r="3" spans="1:6" s="49" customFormat="1" ht="39.75" customHeight="1">
      <c r="A3" s="91" t="s">
        <v>30</v>
      </c>
      <c r="B3" s="92" t="s">
        <v>31</v>
      </c>
      <c r="C3" s="92" t="s">
        <v>32</v>
      </c>
      <c r="D3" s="92" t="s">
        <v>33</v>
      </c>
      <c r="E3" s="92" t="s">
        <v>34</v>
      </c>
      <c r="F3" s="92" t="s">
        <v>35</v>
      </c>
    </row>
    <row r="4" spans="1:6" s="50" customFormat="1" ht="26.25" customHeight="1">
      <c r="A4" s="55" t="s">
        <v>36</v>
      </c>
      <c r="B4" s="7"/>
      <c r="C4" s="7"/>
      <c r="D4" s="7"/>
      <c r="E4" s="56"/>
      <c r="F4" s="7"/>
    </row>
    <row r="5" spans="1:6" s="50" customFormat="1" ht="21.75" customHeight="1">
      <c r="A5" s="93" t="s">
        <v>37</v>
      </c>
      <c r="B5" s="94">
        <f>B6+B7+B8+B9</f>
        <v>1956336.08</v>
      </c>
      <c r="C5" s="94">
        <v>2363609.0499999998</v>
      </c>
      <c r="D5" s="94">
        <v>2321306.3199999998</v>
      </c>
      <c r="E5" s="94">
        <v>2321306.3199999998</v>
      </c>
      <c r="F5" s="94">
        <v>2321306.3199999998</v>
      </c>
    </row>
    <row r="6" spans="1:6" s="50" customFormat="1" ht="39" customHeight="1">
      <c r="A6" s="95" t="s">
        <v>38</v>
      </c>
      <c r="B6" s="24">
        <v>1738644.05</v>
      </c>
      <c r="C6" s="24">
        <v>2087545.39</v>
      </c>
      <c r="D6" s="24">
        <v>2085269</v>
      </c>
      <c r="E6" s="24">
        <v>2085269</v>
      </c>
      <c r="F6" s="24">
        <v>2085269</v>
      </c>
    </row>
    <row r="7" spans="1:6" s="50" customFormat="1" ht="57" customHeight="1">
      <c r="A7" s="95" t="s">
        <v>39</v>
      </c>
      <c r="B7" s="24">
        <v>27613.7</v>
      </c>
      <c r="C7" s="24">
        <v>31120</v>
      </c>
      <c r="D7" s="24">
        <v>32000</v>
      </c>
      <c r="E7" s="24">
        <v>32000</v>
      </c>
      <c r="F7" s="24">
        <v>32000</v>
      </c>
    </row>
    <row r="8" spans="1:6" s="50" customFormat="1" ht="57.75" customHeight="1">
      <c r="A8" s="95" t="s">
        <v>40</v>
      </c>
      <c r="B8" s="24">
        <v>23388.5</v>
      </c>
      <c r="C8" s="24">
        <v>23700</v>
      </c>
      <c r="D8" s="24">
        <v>22500</v>
      </c>
      <c r="E8" s="24">
        <v>22500</v>
      </c>
      <c r="F8" s="24">
        <v>22500</v>
      </c>
    </row>
    <row r="9" spans="1:6" s="50" customFormat="1" ht="41.25" customHeight="1">
      <c r="A9" s="95" t="s">
        <v>41</v>
      </c>
      <c r="B9" s="24">
        <v>166689.82999999999</v>
      </c>
      <c r="C9" s="24">
        <v>221243.66</v>
      </c>
      <c r="D9" s="24">
        <v>181537.32</v>
      </c>
      <c r="E9" s="24">
        <v>181537.32</v>
      </c>
      <c r="F9" s="24">
        <v>181537.32</v>
      </c>
    </row>
    <row r="10" spans="1:6" s="50" customFormat="1" ht="24.75" customHeight="1">
      <c r="A10" s="93" t="s">
        <v>42</v>
      </c>
      <c r="B10" s="94">
        <f>B5</f>
        <v>1956336.08</v>
      </c>
      <c r="C10" s="94">
        <v>2363609.0499999998</v>
      </c>
      <c r="D10" s="94">
        <v>2321306.3199999998</v>
      </c>
      <c r="E10" s="94">
        <v>2321306.3199999998</v>
      </c>
      <c r="F10" s="94">
        <v>2321306.3199999998</v>
      </c>
    </row>
    <row r="11" spans="1:6" s="50" customFormat="1" ht="24.75" customHeight="1">
      <c r="A11" s="96"/>
      <c r="B11" s="97"/>
      <c r="C11" s="97"/>
      <c r="D11" s="97"/>
      <c r="E11" s="97"/>
      <c r="F11" s="97"/>
    </row>
    <row r="12" spans="1:6" s="49" customFormat="1" ht="39.75" customHeight="1">
      <c r="A12" s="91" t="s">
        <v>30</v>
      </c>
      <c r="B12" s="92" t="s">
        <v>31</v>
      </c>
      <c r="C12" s="92" t="s">
        <v>32</v>
      </c>
      <c r="D12" s="92" t="s">
        <v>33</v>
      </c>
      <c r="E12" s="92" t="s">
        <v>34</v>
      </c>
      <c r="F12" s="92" t="s">
        <v>35</v>
      </c>
    </row>
    <row r="13" spans="1:6" s="50" customFormat="1" ht="21" customHeight="1">
      <c r="A13" s="98" t="s">
        <v>43</v>
      </c>
      <c r="B13" s="99">
        <f>B14+B15+B16+B17+B18</f>
        <v>1950593.82</v>
      </c>
      <c r="C13" s="99">
        <v>2327146.41</v>
      </c>
      <c r="D13" s="99">
        <v>2306476.3199999998</v>
      </c>
      <c r="E13" s="99">
        <v>2304876.3199999998</v>
      </c>
      <c r="F13" s="99">
        <v>2304876.3199999998</v>
      </c>
    </row>
    <row r="14" spans="1:6" s="50" customFormat="1" ht="18.75" customHeight="1">
      <c r="A14" s="95" t="s">
        <v>44</v>
      </c>
      <c r="B14" s="24">
        <v>1586494.96</v>
      </c>
      <c r="C14" s="24">
        <v>1935201.31</v>
      </c>
      <c r="D14" s="24">
        <v>1929817.04</v>
      </c>
      <c r="E14" s="24">
        <v>1929717.04</v>
      </c>
      <c r="F14" s="24">
        <v>1929717.04</v>
      </c>
    </row>
    <row r="15" spans="1:6" s="50" customFormat="1" ht="19.5" customHeight="1">
      <c r="A15" s="95" t="s">
        <v>45</v>
      </c>
      <c r="B15" s="24">
        <v>317632.09999999998</v>
      </c>
      <c r="C15" s="24">
        <v>345695.75</v>
      </c>
      <c r="D15" s="24">
        <v>330066.64</v>
      </c>
      <c r="E15" s="24">
        <v>328566.64</v>
      </c>
      <c r="F15" s="24">
        <v>328566.64</v>
      </c>
    </row>
    <row r="16" spans="1:6" s="50" customFormat="1" ht="18.75" customHeight="1">
      <c r="A16" s="95" t="s">
        <v>46</v>
      </c>
      <c r="B16" s="24">
        <v>803.8</v>
      </c>
      <c r="C16" s="24">
        <v>843.64</v>
      </c>
      <c r="D16" s="24">
        <v>276.64</v>
      </c>
      <c r="E16" s="24">
        <v>276.64</v>
      </c>
      <c r="F16" s="24">
        <v>276.64</v>
      </c>
    </row>
    <row r="17" spans="1:6" s="50" customFormat="1" ht="25.5">
      <c r="A17" s="95" t="s">
        <v>47</v>
      </c>
      <c r="B17" s="24">
        <v>44846.57</v>
      </c>
      <c r="C17" s="24">
        <v>44289.71</v>
      </c>
      <c r="D17" s="24">
        <v>45200</v>
      </c>
      <c r="E17" s="24">
        <v>45200</v>
      </c>
      <c r="F17" s="24">
        <v>45200</v>
      </c>
    </row>
    <row r="18" spans="1:6" s="50" customFormat="1" ht="20.25" customHeight="1">
      <c r="A18" s="95" t="s">
        <v>48</v>
      </c>
      <c r="B18" s="24">
        <v>816.39</v>
      </c>
      <c r="C18" s="24">
        <v>1116</v>
      </c>
      <c r="D18" s="24">
        <v>1116</v>
      </c>
      <c r="E18" s="24">
        <v>1116</v>
      </c>
      <c r="F18" s="24">
        <v>1116</v>
      </c>
    </row>
    <row r="19" spans="1:6" s="50" customFormat="1" ht="30.75" customHeight="1">
      <c r="A19" s="98" t="s">
        <v>49</v>
      </c>
      <c r="B19" s="99">
        <f>B20</f>
        <v>21214.62</v>
      </c>
      <c r="C19" s="99">
        <v>42355.360000000001</v>
      </c>
      <c r="D19" s="99">
        <v>16430</v>
      </c>
      <c r="E19" s="99">
        <v>16430</v>
      </c>
      <c r="F19" s="99">
        <v>16430</v>
      </c>
    </row>
    <row r="20" spans="1:6" s="50" customFormat="1" ht="25.5">
      <c r="A20" s="95" t="s">
        <v>50</v>
      </c>
      <c r="B20" s="24">
        <v>21214.62</v>
      </c>
      <c r="C20" s="24">
        <v>31105.360000000001</v>
      </c>
      <c r="D20" s="24">
        <v>16430</v>
      </c>
      <c r="E20" s="24">
        <v>16430</v>
      </c>
      <c r="F20" s="24">
        <v>16430</v>
      </c>
    </row>
    <row r="21" spans="1:6" s="50" customFormat="1" ht="25.5">
      <c r="A21" s="95" t="s">
        <v>51</v>
      </c>
      <c r="B21" s="24"/>
      <c r="C21" s="24">
        <v>11250</v>
      </c>
      <c r="D21" s="44"/>
      <c r="E21" s="44"/>
      <c r="F21" s="44"/>
    </row>
    <row r="22" spans="1:6" s="50" customFormat="1" ht="21" customHeight="1">
      <c r="A22" s="98" t="s">
        <v>52</v>
      </c>
      <c r="B22" s="99">
        <f>B13+B19</f>
        <v>1971808.44</v>
      </c>
      <c r="C22" s="99">
        <v>2369501.77</v>
      </c>
      <c r="D22" s="99">
        <v>2322906.3199999998</v>
      </c>
      <c r="E22" s="99">
        <v>2321306.3199999998</v>
      </c>
      <c r="F22" s="99">
        <v>2321306.3199999998</v>
      </c>
    </row>
  </sheetData>
  <pageMargins left="0.75" right="0.75" top="1" bottom="1" header="0.5" footer="0.5"/>
  <pageSetup paperSize="9" scale="66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8"/>
  <sheetViews>
    <sheetView topLeftCell="A31" workbookViewId="0"/>
  </sheetViews>
  <sheetFormatPr defaultColWidth="9.140625" defaultRowHeight="11.25"/>
  <cols>
    <col min="1" max="1" width="50.42578125" style="51" customWidth="1"/>
    <col min="2" max="2" width="23.5703125" style="51" customWidth="1"/>
    <col min="3" max="3" width="18.7109375" style="51" customWidth="1"/>
    <col min="4" max="4" width="16.28515625" style="51" customWidth="1"/>
    <col min="5" max="5" width="19.7109375" style="51" customWidth="1"/>
    <col min="6" max="6" width="18.5703125" style="51" customWidth="1"/>
    <col min="7" max="16384" width="9.140625" style="51"/>
  </cols>
  <sheetData>
    <row r="1" spans="1:6" ht="48" customHeight="1">
      <c r="A1" s="52" t="s">
        <v>53</v>
      </c>
    </row>
    <row r="3" spans="1:6" s="49" customFormat="1" ht="30" customHeight="1">
      <c r="A3" s="62" t="s">
        <v>30</v>
      </c>
      <c r="B3" s="63" t="s">
        <v>31</v>
      </c>
      <c r="C3" s="63" t="s">
        <v>32</v>
      </c>
      <c r="D3" s="63" t="s">
        <v>33</v>
      </c>
      <c r="E3" s="63" t="s">
        <v>34</v>
      </c>
      <c r="F3" s="64" t="s">
        <v>35</v>
      </c>
    </row>
    <row r="4" spans="1:6" s="50" customFormat="1" ht="20.25" customHeight="1">
      <c r="A4" s="65" t="s">
        <v>36</v>
      </c>
      <c r="B4" s="7"/>
      <c r="C4" s="7"/>
      <c r="D4" s="7"/>
      <c r="E4" s="56"/>
      <c r="F4" s="66"/>
    </row>
    <row r="5" spans="1:6" s="50" customFormat="1" ht="18.75" customHeight="1">
      <c r="A5" s="67" t="s">
        <v>54</v>
      </c>
      <c r="B5" s="68">
        <v>49849.7</v>
      </c>
      <c r="C5" s="68">
        <v>87996.62</v>
      </c>
      <c r="D5" s="68">
        <v>63994.39</v>
      </c>
      <c r="E5" s="69">
        <v>63994.39</v>
      </c>
      <c r="F5" s="70">
        <v>63994.39</v>
      </c>
    </row>
    <row r="6" spans="1:6" s="50" customFormat="1" ht="18" customHeight="1">
      <c r="A6" s="67" t="s">
        <v>55</v>
      </c>
      <c r="B6" s="68">
        <v>49850.7</v>
      </c>
      <c r="C6" s="68">
        <v>82996.62</v>
      </c>
      <c r="D6" s="68">
        <v>63994.39</v>
      </c>
      <c r="E6" s="69">
        <v>63994.39</v>
      </c>
      <c r="F6" s="70">
        <v>63994.39</v>
      </c>
    </row>
    <row r="7" spans="1:6" s="50" customFormat="1" ht="16.5" customHeight="1">
      <c r="A7" s="71" t="s">
        <v>56</v>
      </c>
      <c r="B7" s="72"/>
      <c r="C7" s="68">
        <v>5000</v>
      </c>
      <c r="D7" s="73"/>
      <c r="E7" s="74"/>
      <c r="F7" s="75"/>
    </row>
    <row r="8" spans="1:6" s="50" customFormat="1" ht="18.75" customHeight="1">
      <c r="A8" s="71" t="s">
        <v>57</v>
      </c>
      <c r="B8" s="76">
        <v>22388.5</v>
      </c>
      <c r="C8" s="68">
        <v>21500</v>
      </c>
      <c r="D8" s="68">
        <v>21500</v>
      </c>
      <c r="E8" s="69">
        <v>21500</v>
      </c>
      <c r="F8" s="70">
        <v>21500</v>
      </c>
    </row>
    <row r="9" spans="1:6" s="50" customFormat="1" ht="19.5" customHeight="1">
      <c r="A9" s="71" t="s">
        <v>58</v>
      </c>
      <c r="B9" s="76">
        <v>22389.5</v>
      </c>
      <c r="C9" s="68">
        <v>21500</v>
      </c>
      <c r="D9" s="68">
        <v>21500</v>
      </c>
      <c r="E9" s="69">
        <v>21500</v>
      </c>
      <c r="F9" s="70">
        <v>21500</v>
      </c>
    </row>
    <row r="10" spans="1:6" s="50" customFormat="1" ht="19.5" customHeight="1">
      <c r="A10" s="71" t="s">
        <v>59</v>
      </c>
      <c r="B10" s="77">
        <v>112530.16</v>
      </c>
      <c r="C10" s="68">
        <v>138948.6</v>
      </c>
      <c r="D10" s="68">
        <v>128500</v>
      </c>
      <c r="E10" s="69">
        <v>128500</v>
      </c>
      <c r="F10" s="70">
        <v>128500</v>
      </c>
    </row>
    <row r="11" spans="1:6" s="50" customFormat="1" ht="30.75" customHeight="1">
      <c r="A11" s="67" t="s">
        <v>60</v>
      </c>
      <c r="B11" s="68">
        <v>27613.7</v>
      </c>
      <c r="C11" s="68">
        <v>31120</v>
      </c>
      <c r="D11" s="68">
        <v>32000</v>
      </c>
      <c r="E11" s="69">
        <v>32000</v>
      </c>
      <c r="F11" s="70">
        <v>32000</v>
      </c>
    </row>
    <row r="12" spans="1:6" s="50" customFormat="1" ht="18" customHeight="1">
      <c r="A12" s="67" t="s">
        <v>61</v>
      </c>
      <c r="B12" s="68">
        <v>84916.46</v>
      </c>
      <c r="C12" s="68">
        <v>107828.6</v>
      </c>
      <c r="D12" s="68">
        <v>96500</v>
      </c>
      <c r="E12" s="69">
        <v>96500</v>
      </c>
      <c r="F12" s="70">
        <v>96500</v>
      </c>
    </row>
    <row r="13" spans="1:6" s="50" customFormat="1" ht="19.5" customHeight="1">
      <c r="A13" s="67" t="s">
        <v>62</v>
      </c>
      <c r="B13" s="68">
        <v>1770567.72</v>
      </c>
      <c r="C13" s="68">
        <v>2112963.83</v>
      </c>
      <c r="D13" s="68">
        <v>2106311.9300000002</v>
      </c>
      <c r="E13" s="69">
        <v>2106311.9300000002</v>
      </c>
      <c r="F13" s="70">
        <v>2106311.9300000002</v>
      </c>
    </row>
    <row r="14" spans="1:6" s="50" customFormat="1" ht="28.5" customHeight="1">
      <c r="A14" s="67" t="s">
        <v>63</v>
      </c>
      <c r="B14" s="73"/>
      <c r="C14" s="73"/>
      <c r="D14" s="68">
        <v>1867744</v>
      </c>
      <c r="E14" s="68">
        <v>1867744</v>
      </c>
      <c r="F14" s="70">
        <v>1867744</v>
      </c>
    </row>
    <row r="15" spans="1:6" s="50" customFormat="1" ht="39.75" customHeight="1">
      <c r="A15" s="67" t="s">
        <v>64</v>
      </c>
      <c r="B15" s="73"/>
      <c r="C15" s="73"/>
      <c r="D15" s="68">
        <v>2884.61</v>
      </c>
      <c r="E15" s="68">
        <v>2884.61</v>
      </c>
      <c r="F15" s="70">
        <v>2884.61</v>
      </c>
    </row>
    <row r="16" spans="1:6" s="50" customFormat="1" ht="18" customHeight="1">
      <c r="A16" s="67" t="s">
        <v>65</v>
      </c>
      <c r="B16" s="73"/>
      <c r="C16" s="73"/>
      <c r="D16" s="68">
        <v>217525</v>
      </c>
      <c r="E16" s="69">
        <v>217525</v>
      </c>
      <c r="F16" s="70">
        <v>217525</v>
      </c>
    </row>
    <row r="17" spans="1:6" s="50" customFormat="1" ht="19.5" customHeight="1">
      <c r="A17" s="67" t="s">
        <v>66</v>
      </c>
      <c r="B17" s="73"/>
      <c r="C17" s="73"/>
      <c r="D17" s="68">
        <v>18158.32</v>
      </c>
      <c r="E17" s="69">
        <v>18158.32</v>
      </c>
      <c r="F17" s="70">
        <v>18158.32</v>
      </c>
    </row>
    <row r="18" spans="1:6" s="50" customFormat="1" ht="20.25" customHeight="1">
      <c r="A18" s="67" t="s">
        <v>67</v>
      </c>
      <c r="B18" s="68">
        <v>25346.639999999999</v>
      </c>
      <c r="C18" s="68">
        <v>21886.6</v>
      </c>
      <c r="D18" s="73"/>
      <c r="E18" s="74"/>
      <c r="F18" s="75"/>
    </row>
    <row r="19" spans="1:6" s="50" customFormat="1" ht="17.25" customHeight="1">
      <c r="A19" s="67" t="s">
        <v>68</v>
      </c>
      <c r="B19" s="68">
        <v>1738644.05</v>
      </c>
      <c r="C19" s="68">
        <v>2087545.39</v>
      </c>
      <c r="D19" s="73"/>
      <c r="E19" s="74"/>
      <c r="F19" s="75"/>
    </row>
    <row r="20" spans="1:6" s="50" customFormat="1" ht="21.75" customHeight="1">
      <c r="A20" s="67" t="s">
        <v>69</v>
      </c>
      <c r="B20" s="68" t="s">
        <v>70</v>
      </c>
      <c r="C20" s="68">
        <v>3531.84</v>
      </c>
      <c r="D20" s="73"/>
      <c r="E20" s="74"/>
      <c r="F20" s="75"/>
    </row>
    <row r="21" spans="1:6" s="50" customFormat="1" ht="18.75" customHeight="1">
      <c r="A21" s="67" t="s">
        <v>71</v>
      </c>
      <c r="B21" s="68">
        <v>1000</v>
      </c>
      <c r="C21" s="68">
        <v>2200</v>
      </c>
      <c r="D21" s="68">
        <v>1000</v>
      </c>
      <c r="E21" s="69">
        <v>1000</v>
      </c>
      <c r="F21" s="70">
        <v>1000</v>
      </c>
    </row>
    <row r="22" spans="1:6" s="50" customFormat="1" ht="21" customHeight="1">
      <c r="A22" s="67" t="s">
        <v>72</v>
      </c>
      <c r="B22" s="68">
        <v>1000</v>
      </c>
      <c r="C22" s="68">
        <v>2200</v>
      </c>
      <c r="D22" s="68">
        <v>1000</v>
      </c>
      <c r="E22" s="69">
        <v>1000</v>
      </c>
      <c r="F22" s="70">
        <v>1000</v>
      </c>
    </row>
    <row r="23" spans="1:6" s="61" customFormat="1" ht="19.5" customHeight="1">
      <c r="A23" s="78" t="s">
        <v>42</v>
      </c>
      <c r="B23" s="79">
        <f>B5+B8+B10+B13+B21</f>
        <v>1956336.08</v>
      </c>
      <c r="C23" s="79">
        <v>2363609.0499999998</v>
      </c>
      <c r="D23" s="79">
        <v>2321306.3199999998</v>
      </c>
      <c r="E23" s="80">
        <v>2321306.3199999998</v>
      </c>
      <c r="F23" s="81">
        <v>2321306.3199999998</v>
      </c>
    </row>
    <row r="24" spans="1:6" s="61" customFormat="1" ht="19.5" customHeight="1">
      <c r="A24" s="82"/>
      <c r="B24" s="83"/>
      <c r="C24" s="83"/>
      <c r="D24" s="83"/>
      <c r="E24" s="84"/>
      <c r="F24" s="83"/>
    </row>
    <row r="25" spans="1:6" s="61" customFormat="1" ht="26.25" customHeight="1">
      <c r="A25" s="62" t="s">
        <v>30</v>
      </c>
      <c r="B25" s="63" t="s">
        <v>31</v>
      </c>
      <c r="C25" s="63" t="s">
        <v>32</v>
      </c>
      <c r="D25" s="63" t="s">
        <v>33</v>
      </c>
      <c r="E25" s="63" t="s">
        <v>34</v>
      </c>
      <c r="F25" s="64" t="s">
        <v>35</v>
      </c>
    </row>
    <row r="26" spans="1:6" s="50" customFormat="1" ht="26.25" customHeight="1">
      <c r="A26" s="67" t="s">
        <v>54</v>
      </c>
      <c r="B26" s="68">
        <v>49849.7</v>
      </c>
      <c r="C26" s="68">
        <v>87996.62</v>
      </c>
      <c r="D26" s="68">
        <v>63994.39</v>
      </c>
      <c r="E26" s="69">
        <v>63994.39</v>
      </c>
      <c r="F26" s="70">
        <v>63994.39</v>
      </c>
    </row>
    <row r="27" spans="1:6" s="50" customFormat="1" ht="15.75" customHeight="1">
      <c r="A27" s="67" t="s">
        <v>55</v>
      </c>
      <c r="B27" s="68">
        <v>49850.7</v>
      </c>
      <c r="C27" s="68">
        <v>82996.62</v>
      </c>
      <c r="D27" s="68">
        <v>63994.39</v>
      </c>
      <c r="E27" s="69">
        <v>63994.39</v>
      </c>
      <c r="F27" s="70">
        <v>63994.39</v>
      </c>
    </row>
    <row r="28" spans="1:6" s="50" customFormat="1" ht="19.5" customHeight="1">
      <c r="A28" s="67" t="s">
        <v>56</v>
      </c>
      <c r="B28" s="68"/>
      <c r="C28" s="68">
        <v>5000</v>
      </c>
      <c r="D28" s="73"/>
      <c r="E28" s="74"/>
      <c r="F28" s="75"/>
    </row>
    <row r="29" spans="1:6" s="50" customFormat="1" ht="17.25" customHeight="1">
      <c r="A29" s="67" t="s">
        <v>57</v>
      </c>
      <c r="B29" s="68">
        <v>33782.18</v>
      </c>
      <c r="C29" s="68">
        <v>28314.11</v>
      </c>
      <c r="D29" s="68">
        <v>22500</v>
      </c>
      <c r="E29" s="69">
        <v>21500</v>
      </c>
      <c r="F29" s="70">
        <v>21500</v>
      </c>
    </row>
    <row r="30" spans="1:6" s="50" customFormat="1" ht="17.25" customHeight="1">
      <c r="A30" s="67" t="s">
        <v>58</v>
      </c>
      <c r="B30" s="68">
        <v>15574.39</v>
      </c>
      <c r="C30" s="68">
        <v>21500</v>
      </c>
      <c r="D30" s="68">
        <v>21500</v>
      </c>
      <c r="E30" s="69">
        <v>21500</v>
      </c>
      <c r="F30" s="70">
        <v>21500</v>
      </c>
    </row>
    <row r="31" spans="1:6" s="50" customFormat="1" ht="31.5" customHeight="1">
      <c r="A31" s="67" t="s">
        <v>73</v>
      </c>
      <c r="B31" s="68">
        <v>1820779</v>
      </c>
      <c r="C31" s="68">
        <v>6814.11</v>
      </c>
      <c r="D31" s="68">
        <v>1000</v>
      </c>
      <c r="E31" s="74"/>
      <c r="F31" s="75"/>
    </row>
    <row r="32" spans="1:6" s="50" customFormat="1" ht="20.25" customHeight="1">
      <c r="A32" s="67" t="s">
        <v>59</v>
      </c>
      <c r="B32" s="68">
        <v>115917.06</v>
      </c>
      <c r="C32" s="68">
        <v>143980.79</v>
      </c>
      <c r="D32" s="68">
        <v>129000</v>
      </c>
      <c r="E32" s="69">
        <v>128500</v>
      </c>
      <c r="F32" s="70">
        <v>128500</v>
      </c>
    </row>
    <row r="33" spans="1:6" s="50" customFormat="1" ht="25.5">
      <c r="A33" s="67" t="s">
        <v>60</v>
      </c>
      <c r="B33" s="68">
        <v>22581.51</v>
      </c>
      <c r="C33" s="68">
        <v>31120</v>
      </c>
      <c r="D33" s="68">
        <v>32000</v>
      </c>
      <c r="E33" s="69">
        <v>32000</v>
      </c>
      <c r="F33" s="70">
        <v>32000</v>
      </c>
    </row>
    <row r="34" spans="1:6" s="50" customFormat="1" ht="18" customHeight="1">
      <c r="A34" s="67" t="s">
        <v>61</v>
      </c>
      <c r="B34" s="68">
        <v>84916.46</v>
      </c>
      <c r="C34" s="68">
        <v>107828.6</v>
      </c>
      <c r="D34" s="68">
        <v>96500</v>
      </c>
      <c r="E34" s="69">
        <v>96500</v>
      </c>
      <c r="F34" s="70">
        <v>96500</v>
      </c>
    </row>
    <row r="35" spans="1:6" s="50" customFormat="1" ht="15.75" customHeight="1">
      <c r="A35" s="67" t="s">
        <v>74</v>
      </c>
      <c r="B35" s="68">
        <v>8419.09</v>
      </c>
      <c r="C35" s="68">
        <v>5032.1899999999996</v>
      </c>
      <c r="D35" s="68">
        <v>500</v>
      </c>
      <c r="E35" s="74"/>
      <c r="F35" s="75"/>
    </row>
    <row r="36" spans="1:6" s="50" customFormat="1" ht="21.75" customHeight="1">
      <c r="A36" s="67" t="s">
        <v>62</v>
      </c>
      <c r="B36" s="68">
        <v>1766109.5</v>
      </c>
      <c r="C36" s="68">
        <v>2107010.25</v>
      </c>
      <c r="D36" s="68">
        <v>2106411.9300000002</v>
      </c>
      <c r="E36" s="69">
        <v>2106311.9300000002</v>
      </c>
      <c r="F36" s="70">
        <v>2106311.9300000002</v>
      </c>
    </row>
    <row r="37" spans="1:6" s="50" customFormat="1" ht="28.5" customHeight="1">
      <c r="A37" s="67" t="s">
        <v>63</v>
      </c>
      <c r="B37" s="73"/>
      <c r="C37" s="73"/>
      <c r="D37" s="68">
        <v>1867744</v>
      </c>
      <c r="E37" s="68">
        <v>1867744</v>
      </c>
      <c r="F37" s="85">
        <v>1867744</v>
      </c>
    </row>
    <row r="38" spans="1:6" s="50" customFormat="1" ht="40.5" customHeight="1">
      <c r="A38" s="67" t="s">
        <v>64</v>
      </c>
      <c r="B38" s="73"/>
      <c r="C38" s="73"/>
      <c r="D38" s="68">
        <v>2884.61</v>
      </c>
      <c r="E38" s="69">
        <v>2884.61</v>
      </c>
      <c r="F38" s="70">
        <v>2884.61</v>
      </c>
    </row>
    <row r="39" spans="1:6" s="50" customFormat="1" ht="17.25" customHeight="1">
      <c r="A39" s="67" t="s">
        <v>75</v>
      </c>
      <c r="B39" s="73"/>
      <c r="C39" s="73"/>
      <c r="D39" s="68">
        <v>217525</v>
      </c>
      <c r="E39" s="69">
        <v>217525</v>
      </c>
      <c r="F39" s="70">
        <v>217525</v>
      </c>
    </row>
    <row r="40" spans="1:6" s="50" customFormat="1" ht="17.25" customHeight="1">
      <c r="A40" s="67" t="s">
        <v>76</v>
      </c>
      <c r="B40" s="73"/>
      <c r="C40" s="73"/>
      <c r="D40" s="68">
        <v>100</v>
      </c>
      <c r="E40" s="69"/>
      <c r="F40" s="70"/>
    </row>
    <row r="41" spans="1:6" s="50" customFormat="1" ht="18.75" customHeight="1">
      <c r="A41" s="67" t="s">
        <v>66</v>
      </c>
      <c r="B41" s="73"/>
      <c r="C41" s="73"/>
      <c r="D41" s="68">
        <v>18158.32</v>
      </c>
      <c r="E41" s="69">
        <v>18158.32</v>
      </c>
      <c r="F41" s="70">
        <v>18158.32</v>
      </c>
    </row>
    <row r="42" spans="1:6" s="50" customFormat="1" ht="17.25" customHeight="1">
      <c r="A42" s="67" t="s">
        <v>67</v>
      </c>
      <c r="B42" s="68">
        <v>25346.639999999999</v>
      </c>
      <c r="C42" s="68">
        <v>21886.6</v>
      </c>
      <c r="D42" s="73"/>
      <c r="E42" s="74"/>
      <c r="F42" s="75"/>
    </row>
    <row r="43" spans="1:6" s="50" customFormat="1" ht="17.25" customHeight="1">
      <c r="A43" s="67" t="s">
        <v>68</v>
      </c>
      <c r="B43" s="68">
        <v>1734147.89</v>
      </c>
      <c r="C43" s="68">
        <v>2080328.81</v>
      </c>
      <c r="D43" s="73"/>
      <c r="E43" s="74"/>
      <c r="F43" s="75"/>
    </row>
    <row r="44" spans="1:6" s="50" customFormat="1" ht="21.75" customHeight="1">
      <c r="A44" s="67" t="s">
        <v>69</v>
      </c>
      <c r="B44" s="68">
        <v>6614.97</v>
      </c>
      <c r="C44" s="68">
        <v>4794.84</v>
      </c>
      <c r="D44" s="73"/>
      <c r="E44" s="74"/>
      <c r="F44" s="75"/>
    </row>
    <row r="45" spans="1:6" s="50" customFormat="1" ht="21" customHeight="1">
      <c r="A45" s="67" t="s">
        <v>71</v>
      </c>
      <c r="B45" s="68">
        <v>6150</v>
      </c>
      <c r="C45" s="68">
        <v>2200</v>
      </c>
      <c r="D45" s="68">
        <v>1000</v>
      </c>
      <c r="E45" s="69">
        <v>1000</v>
      </c>
      <c r="F45" s="70">
        <v>1000</v>
      </c>
    </row>
    <row r="46" spans="1:6" s="50" customFormat="1" ht="19.5" customHeight="1">
      <c r="A46" s="67" t="s">
        <v>72</v>
      </c>
      <c r="B46" s="68">
        <v>1000</v>
      </c>
      <c r="C46" s="68">
        <v>2200</v>
      </c>
      <c r="D46" s="68">
        <v>1000</v>
      </c>
      <c r="E46" s="69">
        <v>1000</v>
      </c>
      <c r="F46" s="70">
        <v>1000</v>
      </c>
    </row>
    <row r="47" spans="1:6" s="50" customFormat="1" ht="21.75" customHeight="1">
      <c r="A47" s="67" t="s">
        <v>77</v>
      </c>
      <c r="B47" s="68">
        <v>5150</v>
      </c>
      <c r="C47" s="68"/>
      <c r="D47" s="68"/>
      <c r="E47" s="69"/>
      <c r="F47" s="70"/>
    </row>
    <row r="48" spans="1:6" s="61" customFormat="1" ht="22.5" customHeight="1">
      <c r="A48" s="86" t="s">
        <v>52</v>
      </c>
      <c r="B48" s="87">
        <f>B45+B36+B32+B29+B26</f>
        <v>1971808.44</v>
      </c>
      <c r="C48" s="87">
        <v>2369501.77</v>
      </c>
      <c r="D48" s="87">
        <v>2322906.3199999998</v>
      </c>
      <c r="E48" s="88">
        <v>2321306.3199999998</v>
      </c>
      <c r="F48" s="89">
        <v>2321306.3199999998</v>
      </c>
    </row>
  </sheetData>
  <pageMargins left="0.7" right="0.7" top="0.75" bottom="0.75" header="0.3" footer="0.3"/>
  <pageSetup paperSize="9" scale="5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8"/>
  <sheetViews>
    <sheetView workbookViewId="0"/>
  </sheetViews>
  <sheetFormatPr defaultColWidth="9.140625" defaultRowHeight="11.25"/>
  <cols>
    <col min="1" max="1" width="50.42578125" style="51" customWidth="1"/>
    <col min="2" max="2" width="24.42578125" style="51" customWidth="1"/>
    <col min="3" max="3" width="18.140625" style="51" customWidth="1"/>
    <col min="4" max="4" width="18.42578125" style="51" customWidth="1"/>
    <col min="5" max="5" width="21.85546875" style="51" customWidth="1"/>
    <col min="6" max="6" width="20.42578125" style="51" customWidth="1"/>
    <col min="7" max="16384" width="9.140625" style="51"/>
  </cols>
  <sheetData>
    <row r="1" spans="1:6" ht="34.5" customHeight="1">
      <c r="A1" s="52" t="s">
        <v>78</v>
      </c>
    </row>
    <row r="3" spans="1:6" s="49" customFormat="1" ht="35.25" customHeight="1">
      <c r="A3" s="53" t="s">
        <v>30</v>
      </c>
      <c r="B3" s="54" t="s">
        <v>31</v>
      </c>
      <c r="C3" s="54" t="s">
        <v>32</v>
      </c>
      <c r="D3" s="54" t="s">
        <v>33</v>
      </c>
      <c r="E3" s="54" t="s">
        <v>34</v>
      </c>
      <c r="F3" s="54" t="s">
        <v>35</v>
      </c>
    </row>
    <row r="4" spans="1:6" s="50" customFormat="1" ht="21" customHeight="1">
      <c r="A4" s="55" t="s">
        <v>36</v>
      </c>
      <c r="B4" s="7"/>
      <c r="C4" s="7"/>
      <c r="D4" s="7"/>
      <c r="E4" s="56"/>
      <c r="F4" s="7"/>
    </row>
    <row r="5" spans="1:6" s="50" customFormat="1" ht="26.25" customHeight="1">
      <c r="A5" s="57" t="s">
        <v>79</v>
      </c>
      <c r="B5" s="58">
        <v>1971808.44</v>
      </c>
      <c r="C5" s="58">
        <v>2369501.77</v>
      </c>
      <c r="D5" s="58">
        <v>2322906.3199999998</v>
      </c>
      <c r="E5" s="59">
        <v>2321306.3199999998</v>
      </c>
      <c r="F5" s="58">
        <v>2321306.3199999998</v>
      </c>
    </row>
    <row r="6" spans="1:6" s="50" customFormat="1" ht="26.25" customHeight="1">
      <c r="A6" s="60" t="s">
        <v>80</v>
      </c>
      <c r="B6" s="58">
        <v>1969977.44</v>
      </c>
      <c r="C6" s="58">
        <v>2367595.77</v>
      </c>
      <c r="D6" s="58">
        <v>2320906.3199999998</v>
      </c>
      <c r="E6" s="59">
        <v>2319306.3199999998</v>
      </c>
      <c r="F6" s="58">
        <v>2319306.3199999998</v>
      </c>
    </row>
    <row r="7" spans="1:6" s="50" customFormat="1" ht="26.25" customHeight="1">
      <c r="A7" s="60" t="s">
        <v>81</v>
      </c>
      <c r="B7" s="58">
        <v>1831</v>
      </c>
      <c r="C7" s="58">
        <v>1906</v>
      </c>
      <c r="D7" s="58">
        <v>2000</v>
      </c>
      <c r="E7" s="59">
        <v>2000</v>
      </c>
      <c r="F7" s="58">
        <v>2000</v>
      </c>
    </row>
    <row r="8" spans="1:6" s="50" customFormat="1" ht="23.25" customHeight="1">
      <c r="A8" s="55" t="s">
        <v>52</v>
      </c>
      <c r="B8" s="8">
        <f>B5</f>
        <v>1971808.44</v>
      </c>
      <c r="C8" s="8">
        <v>2369501.77</v>
      </c>
      <c r="D8" s="8">
        <v>2322906.3199999998</v>
      </c>
      <c r="E8" s="59">
        <v>2321306.3199999998</v>
      </c>
      <c r="F8" s="8">
        <v>2321306.3199999998</v>
      </c>
    </row>
  </sheetData>
  <pageMargins left="0.7" right="0.7" top="0.75" bottom="0.75" header="0.3" footer="0.3"/>
  <pageSetup paperSize="9" scale="56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62"/>
  <sheetViews>
    <sheetView workbookViewId="0">
      <selection activeCell="B176" sqref="B176"/>
    </sheetView>
  </sheetViews>
  <sheetFormatPr defaultColWidth="9" defaultRowHeight="15"/>
  <cols>
    <col min="1" max="1" width="33.85546875" customWidth="1"/>
    <col min="2" max="2" width="25.42578125" customWidth="1"/>
    <col min="3" max="3" width="20.7109375" customWidth="1"/>
    <col min="4" max="4" width="20.28515625" customWidth="1"/>
    <col min="5" max="5" width="16.5703125" customWidth="1"/>
    <col min="6" max="6" width="18.140625" customWidth="1"/>
    <col min="7" max="7" width="15"/>
  </cols>
  <sheetData>
    <row r="1" spans="1:7" ht="36" customHeight="1">
      <c r="A1" s="3" t="s">
        <v>82</v>
      </c>
    </row>
    <row r="3" spans="1:7" ht="29.1" customHeight="1">
      <c r="A3" s="138" t="s">
        <v>30</v>
      </c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</row>
    <row r="4" spans="1:7">
      <c r="A4" s="139" t="s">
        <v>83</v>
      </c>
      <c r="B4" s="5">
        <f>B7</f>
        <v>1971808.44</v>
      </c>
      <c r="C4" s="5">
        <v>2369501.77</v>
      </c>
      <c r="D4" s="5">
        <v>2322906.3199999998</v>
      </c>
      <c r="E4" s="6">
        <v>2321306.3199999998</v>
      </c>
      <c r="F4" s="5">
        <v>2321306.3199999998</v>
      </c>
    </row>
    <row r="5" spans="1:7" ht="33.75" customHeight="1">
      <c r="A5" s="55" t="s">
        <v>84</v>
      </c>
      <c r="B5" s="8">
        <f>B7</f>
        <v>1971808.44</v>
      </c>
      <c r="C5" s="8">
        <v>2369501.77</v>
      </c>
      <c r="D5" s="8">
        <v>2322906.3199999998</v>
      </c>
      <c r="E5" s="9">
        <v>2321306.3199999998</v>
      </c>
      <c r="F5" s="8">
        <v>2321306.3199999998</v>
      </c>
    </row>
    <row r="6" spans="1:7" ht="48" customHeight="1">
      <c r="A6" s="55" t="s">
        <v>85</v>
      </c>
      <c r="B6" s="8">
        <f>B7</f>
        <v>1971808.44</v>
      </c>
      <c r="C6" s="8">
        <v>2369501.77</v>
      </c>
      <c r="D6" s="8">
        <v>2322906.3199999998</v>
      </c>
      <c r="E6" s="9">
        <v>2321306.3199999998</v>
      </c>
      <c r="F6" s="8">
        <v>2321306.3199999998</v>
      </c>
    </row>
    <row r="7" spans="1:7">
      <c r="A7" s="55" t="s">
        <v>86</v>
      </c>
      <c r="B7" s="8">
        <f>B13+B84+B138</f>
        <v>1971808.44</v>
      </c>
      <c r="C7" s="8">
        <v>2369501.77</v>
      </c>
      <c r="D7" s="8">
        <v>2322906.3199999998</v>
      </c>
      <c r="E7" s="9">
        <v>2321306.3199999998</v>
      </c>
      <c r="F7" s="8">
        <v>2321306.3199999998</v>
      </c>
    </row>
    <row r="8" spans="1:7" ht="26.25">
      <c r="A8" s="57" t="s">
        <v>54</v>
      </c>
      <c r="B8" s="10">
        <v>49849.7</v>
      </c>
      <c r="C8" s="8">
        <v>87996.62</v>
      </c>
      <c r="D8" s="8">
        <v>63994.39</v>
      </c>
      <c r="E8" s="9">
        <v>63994.39</v>
      </c>
      <c r="F8" s="8">
        <v>63994.39</v>
      </c>
    </row>
    <row r="9" spans="1:7" ht="22.5" customHeight="1">
      <c r="A9" s="57" t="s">
        <v>57</v>
      </c>
      <c r="B9" s="11">
        <v>33782.18</v>
      </c>
      <c r="C9" s="8">
        <v>28314.11</v>
      </c>
      <c r="D9" s="8">
        <v>22500</v>
      </c>
      <c r="E9" s="9">
        <v>21500</v>
      </c>
      <c r="F9" s="8">
        <v>21500</v>
      </c>
    </row>
    <row r="10" spans="1:7" ht="26.25">
      <c r="A10" s="57" t="s">
        <v>59</v>
      </c>
      <c r="B10" s="12" t="s">
        <v>87</v>
      </c>
      <c r="C10" s="8">
        <v>143980.79</v>
      </c>
      <c r="D10" s="8">
        <v>129000</v>
      </c>
      <c r="E10" s="9">
        <v>128500</v>
      </c>
      <c r="F10" s="8">
        <v>128500</v>
      </c>
    </row>
    <row r="11" spans="1:7">
      <c r="A11" s="57" t="s">
        <v>62</v>
      </c>
      <c r="B11" s="11">
        <v>1766109.5</v>
      </c>
      <c r="C11" s="8">
        <v>2107010.25</v>
      </c>
      <c r="D11" s="8">
        <v>2106411.9300000002</v>
      </c>
      <c r="E11" s="9">
        <v>2106311.9300000002</v>
      </c>
      <c r="F11" s="8">
        <v>2106311.9300000002</v>
      </c>
      <c r="G11" s="13"/>
    </row>
    <row r="12" spans="1:7">
      <c r="A12" s="57" t="s">
        <v>71</v>
      </c>
      <c r="B12" s="11">
        <v>6150</v>
      </c>
      <c r="C12" s="8">
        <v>2200</v>
      </c>
      <c r="D12" s="8">
        <v>1000</v>
      </c>
      <c r="E12" s="9">
        <v>1000</v>
      </c>
      <c r="F12" s="8">
        <v>1000</v>
      </c>
    </row>
    <row r="13" spans="1:7" ht="41.1" customHeight="1">
      <c r="A13" s="140" t="s">
        <v>88</v>
      </c>
      <c r="B13" s="14">
        <f>B14+B63+B77</f>
        <v>1849483.57</v>
      </c>
      <c r="C13" s="14">
        <v>2202199.63</v>
      </c>
      <c r="D13" s="14">
        <v>2195305</v>
      </c>
      <c r="E13" s="15">
        <v>2194205</v>
      </c>
      <c r="F13" s="14">
        <v>2194205</v>
      </c>
    </row>
    <row r="14" spans="1:7" ht="30" customHeight="1">
      <c r="A14" s="141" t="s">
        <v>89</v>
      </c>
      <c r="B14" s="16">
        <f>B19+B27+B30+B33+B49+B54+B57+B60+B15</f>
        <v>1715344.77</v>
      </c>
      <c r="C14" s="16">
        <v>2066619.22</v>
      </c>
      <c r="D14" s="16">
        <v>2058645</v>
      </c>
      <c r="E14" s="17">
        <v>2057545</v>
      </c>
      <c r="F14" s="16">
        <v>2057545</v>
      </c>
    </row>
    <row r="15" spans="1:7" s="1" customFormat="1" ht="24.95" customHeight="1">
      <c r="A15" s="142" t="s">
        <v>90</v>
      </c>
      <c r="B15" s="41">
        <v>10763.8</v>
      </c>
      <c r="C15" s="18"/>
      <c r="D15" s="18"/>
      <c r="E15" s="19"/>
      <c r="F15" s="18"/>
      <c r="G15" s="20"/>
    </row>
    <row r="16" spans="1:7" ht="30" customHeight="1">
      <c r="A16" s="143" t="s">
        <v>43</v>
      </c>
      <c r="B16" s="41">
        <v>10764.8</v>
      </c>
      <c r="C16" s="18"/>
      <c r="D16" s="18"/>
      <c r="E16" s="19"/>
      <c r="F16" s="18"/>
    </row>
    <row r="17" spans="1:6" ht="30" customHeight="1">
      <c r="A17" s="144" t="s">
        <v>45</v>
      </c>
      <c r="B17" s="41">
        <v>10600</v>
      </c>
      <c r="C17" s="18"/>
      <c r="D17" s="18"/>
      <c r="E17" s="19"/>
      <c r="F17" s="18"/>
    </row>
    <row r="18" spans="1:6" ht="30" customHeight="1">
      <c r="A18" s="144" t="s">
        <v>46</v>
      </c>
      <c r="B18" s="41">
        <v>163.80000000000001</v>
      </c>
      <c r="C18" s="18"/>
      <c r="D18" s="18"/>
      <c r="E18" s="19"/>
      <c r="F18" s="18"/>
    </row>
    <row r="19" spans="1:6" s="1" customFormat="1" ht="26.25">
      <c r="A19" s="145" t="s">
        <v>58</v>
      </c>
      <c r="B19" s="21">
        <v>15366.15</v>
      </c>
      <c r="C19" s="41">
        <v>21500</v>
      </c>
      <c r="D19" s="41">
        <v>21500</v>
      </c>
      <c r="E19" s="19">
        <v>21500</v>
      </c>
      <c r="F19" s="41">
        <v>21500</v>
      </c>
    </row>
    <row r="20" spans="1:6">
      <c r="A20" s="143" t="s">
        <v>43</v>
      </c>
      <c r="B20" s="21">
        <v>15367.15</v>
      </c>
      <c r="C20" s="8">
        <v>20500</v>
      </c>
      <c r="D20" s="8">
        <v>20500</v>
      </c>
      <c r="E20" s="9">
        <v>20500</v>
      </c>
      <c r="F20" s="8">
        <v>20500</v>
      </c>
    </row>
    <row r="21" spans="1:6" ht="27" customHeight="1">
      <c r="A21" s="144" t="s">
        <v>91</v>
      </c>
      <c r="B21" s="10">
        <v>5427.28</v>
      </c>
      <c r="C21" s="8"/>
      <c r="D21" s="8"/>
      <c r="E21" s="9"/>
      <c r="F21" s="8"/>
    </row>
    <row r="22" spans="1:6">
      <c r="A22" s="146" t="s">
        <v>45</v>
      </c>
      <c r="B22" s="10">
        <v>9938.8700000000008</v>
      </c>
      <c r="C22" s="8">
        <v>20171.36</v>
      </c>
      <c r="D22" s="8">
        <v>20171.36</v>
      </c>
      <c r="E22" s="9">
        <v>20171.36</v>
      </c>
      <c r="F22" s="8">
        <v>20171.36</v>
      </c>
    </row>
    <row r="23" spans="1:6">
      <c r="A23" s="146" t="s">
        <v>46</v>
      </c>
      <c r="B23" s="7"/>
      <c r="C23" s="22">
        <v>76.64</v>
      </c>
      <c r="D23" s="22">
        <v>76.64</v>
      </c>
      <c r="E23" s="23">
        <v>76.64</v>
      </c>
      <c r="F23" s="22">
        <v>76.64</v>
      </c>
    </row>
    <row r="24" spans="1:6">
      <c r="A24" s="146" t="s">
        <v>48</v>
      </c>
      <c r="B24" s="7"/>
      <c r="C24" s="24">
        <v>252</v>
      </c>
      <c r="D24" s="24">
        <v>252</v>
      </c>
      <c r="E24" s="25">
        <v>252</v>
      </c>
      <c r="F24" s="24">
        <v>252</v>
      </c>
    </row>
    <row r="25" spans="1:6" ht="26.25">
      <c r="A25" s="143" t="s">
        <v>49</v>
      </c>
      <c r="B25" s="7"/>
      <c r="C25" s="8">
        <v>1000</v>
      </c>
      <c r="D25" s="8">
        <v>1000</v>
      </c>
      <c r="E25" s="9">
        <v>1000</v>
      </c>
      <c r="F25" s="8">
        <v>1000</v>
      </c>
    </row>
    <row r="26" spans="1:6" ht="39">
      <c r="A26" s="146" t="s">
        <v>50</v>
      </c>
      <c r="B26" s="7"/>
      <c r="C26" s="8">
        <v>1000</v>
      </c>
      <c r="D26" s="8">
        <v>1000</v>
      </c>
      <c r="E26" s="9">
        <v>1000</v>
      </c>
      <c r="F26" s="8">
        <v>1000</v>
      </c>
    </row>
    <row r="27" spans="1:6" s="1" customFormat="1" ht="39">
      <c r="A27" s="145" t="s">
        <v>73</v>
      </c>
      <c r="B27" s="21">
        <v>6407.79</v>
      </c>
      <c r="C27" s="41">
        <v>1500</v>
      </c>
      <c r="D27" s="41">
        <v>1000</v>
      </c>
      <c r="E27" s="26"/>
      <c r="F27" s="96"/>
    </row>
    <row r="28" spans="1:6">
      <c r="A28" s="143" t="s">
        <v>43</v>
      </c>
      <c r="B28" s="21">
        <v>6408.79</v>
      </c>
      <c r="C28" s="8">
        <v>1500</v>
      </c>
      <c r="D28" s="8">
        <v>1000</v>
      </c>
      <c r="E28" s="27"/>
      <c r="F28" s="7"/>
    </row>
    <row r="29" spans="1:6">
      <c r="A29" s="146" t="s">
        <v>45</v>
      </c>
      <c r="B29" s="21">
        <v>6409.79</v>
      </c>
      <c r="C29" s="8">
        <v>1500</v>
      </c>
      <c r="D29" s="8">
        <v>1000</v>
      </c>
      <c r="E29" s="27"/>
      <c r="F29" s="7"/>
    </row>
    <row r="30" spans="1:6" s="1" customFormat="1" ht="39">
      <c r="A30" s="145" t="s">
        <v>60</v>
      </c>
      <c r="B30" s="28">
        <v>847.21</v>
      </c>
      <c r="C30" s="41">
        <v>1120</v>
      </c>
      <c r="D30" s="41">
        <v>1300</v>
      </c>
      <c r="E30" s="19">
        <v>1300</v>
      </c>
      <c r="F30" s="41">
        <v>1300</v>
      </c>
    </row>
    <row r="31" spans="1:6">
      <c r="A31" s="143" t="s">
        <v>43</v>
      </c>
      <c r="B31" s="28">
        <v>848.21</v>
      </c>
      <c r="C31" s="8">
        <v>1120</v>
      </c>
      <c r="D31" s="8">
        <v>1300</v>
      </c>
      <c r="E31" s="9">
        <v>1300</v>
      </c>
      <c r="F31" s="8">
        <v>1300</v>
      </c>
    </row>
    <row r="32" spans="1:6">
      <c r="A32" s="146" t="s">
        <v>45</v>
      </c>
      <c r="B32" s="28">
        <v>849.21</v>
      </c>
      <c r="C32" s="8">
        <v>1120</v>
      </c>
      <c r="D32" s="8">
        <v>1300</v>
      </c>
      <c r="E32" s="9">
        <v>1300</v>
      </c>
      <c r="F32" s="8">
        <v>1300</v>
      </c>
    </row>
    <row r="33" spans="1:7" s="1" customFormat="1" ht="26.25">
      <c r="A33" s="145" t="s">
        <v>61</v>
      </c>
      <c r="B33" s="21">
        <v>84916.46</v>
      </c>
      <c r="C33" s="41">
        <v>107828.6</v>
      </c>
      <c r="D33" s="41">
        <v>96500</v>
      </c>
      <c r="E33" s="19">
        <v>96500</v>
      </c>
      <c r="F33" s="41">
        <v>96500</v>
      </c>
    </row>
    <row r="34" spans="1:7">
      <c r="A34" s="143" t="s">
        <v>43</v>
      </c>
      <c r="B34" s="21">
        <v>84917.46</v>
      </c>
      <c r="C34" s="8">
        <v>107828.6</v>
      </c>
      <c r="D34" s="8">
        <v>96500</v>
      </c>
      <c r="E34" s="9">
        <v>96500</v>
      </c>
      <c r="F34" s="8">
        <v>96500</v>
      </c>
    </row>
    <row r="35" spans="1:7">
      <c r="A35" s="146" t="s">
        <v>45</v>
      </c>
      <c r="B35" s="10">
        <v>84276.46</v>
      </c>
      <c r="C35" s="8">
        <v>107061.6</v>
      </c>
      <c r="D35" s="8">
        <v>96300</v>
      </c>
      <c r="E35" s="9">
        <v>96300</v>
      </c>
      <c r="F35" s="8">
        <v>96300</v>
      </c>
    </row>
    <row r="36" spans="1:7">
      <c r="A36" s="146" t="s">
        <v>46</v>
      </c>
      <c r="B36" s="10">
        <v>640</v>
      </c>
      <c r="C36" s="11">
        <v>767</v>
      </c>
      <c r="D36" s="29">
        <v>200</v>
      </c>
      <c r="E36" s="30">
        <v>200</v>
      </c>
      <c r="F36" s="11">
        <v>200</v>
      </c>
    </row>
    <row r="37" spans="1:7" s="1" customFormat="1" ht="26.25">
      <c r="A37" s="145" t="s">
        <v>92</v>
      </c>
      <c r="B37" s="96"/>
      <c r="C37" s="96"/>
      <c r="D37" s="41">
        <v>1756720</v>
      </c>
      <c r="E37" s="19">
        <v>1756720</v>
      </c>
      <c r="F37" s="41">
        <v>1756720</v>
      </c>
    </row>
    <row r="38" spans="1:7">
      <c r="A38" s="143" t="s">
        <v>43</v>
      </c>
      <c r="B38" s="7"/>
      <c r="C38" s="7"/>
      <c r="D38" s="8">
        <v>1756720</v>
      </c>
      <c r="E38" s="9">
        <v>1756720</v>
      </c>
      <c r="F38" s="8">
        <v>1756720</v>
      </c>
    </row>
    <row r="39" spans="1:7">
      <c r="A39" s="146" t="s">
        <v>44</v>
      </c>
      <c r="B39" s="7"/>
      <c r="C39" s="7"/>
      <c r="D39" s="8">
        <v>1682864</v>
      </c>
      <c r="E39" s="9">
        <v>1682864</v>
      </c>
      <c r="F39" s="8">
        <v>1682864</v>
      </c>
    </row>
    <row r="40" spans="1:7">
      <c r="A40" s="146" t="s">
        <v>45</v>
      </c>
      <c r="B40" s="7"/>
      <c r="C40" s="7"/>
      <c r="D40" s="8">
        <v>71656</v>
      </c>
      <c r="E40" s="9">
        <v>71656</v>
      </c>
      <c r="F40" s="8">
        <v>71656</v>
      </c>
    </row>
    <row r="41" spans="1:7" ht="39">
      <c r="A41" s="146" t="s">
        <v>47</v>
      </c>
      <c r="B41" s="7"/>
      <c r="C41" s="7"/>
      <c r="D41" s="8">
        <v>2200</v>
      </c>
      <c r="E41" s="9">
        <v>2200</v>
      </c>
      <c r="F41" s="8">
        <v>2200</v>
      </c>
    </row>
    <row r="42" spans="1:7" s="1" customFormat="1">
      <c r="A42" s="145" t="s">
        <v>75</v>
      </c>
      <c r="B42" s="96"/>
      <c r="C42" s="96"/>
      <c r="D42" s="41">
        <v>180525</v>
      </c>
      <c r="E42" s="19">
        <v>180525</v>
      </c>
      <c r="F42" s="41">
        <v>180525</v>
      </c>
    </row>
    <row r="43" spans="1:7">
      <c r="A43" s="143" t="s">
        <v>43</v>
      </c>
      <c r="B43" s="7"/>
      <c r="C43" s="7"/>
      <c r="D43" s="8">
        <v>180525</v>
      </c>
      <c r="E43" s="9">
        <v>180525</v>
      </c>
      <c r="F43" s="8">
        <v>180525</v>
      </c>
    </row>
    <row r="44" spans="1:7" ht="27" customHeight="1">
      <c r="A44" s="146" t="s">
        <v>44</v>
      </c>
      <c r="B44" s="7"/>
      <c r="C44" s="7"/>
      <c r="D44" s="8">
        <v>174425</v>
      </c>
      <c r="E44" s="9">
        <v>174425</v>
      </c>
      <c r="F44" s="8">
        <v>174425</v>
      </c>
    </row>
    <row r="45" spans="1:7">
      <c r="A45" s="146" t="s">
        <v>45</v>
      </c>
      <c r="B45" s="7"/>
      <c r="C45" s="7"/>
      <c r="D45" s="8">
        <v>6100</v>
      </c>
      <c r="E45" s="9">
        <v>6100</v>
      </c>
      <c r="F45" s="8">
        <v>6100</v>
      </c>
    </row>
    <row r="46" spans="1:7" s="1" customFormat="1">
      <c r="A46" s="145" t="s">
        <v>76</v>
      </c>
      <c r="B46" s="96"/>
      <c r="C46" s="96"/>
      <c r="D46" s="41">
        <v>100</v>
      </c>
      <c r="E46" s="19"/>
      <c r="F46" s="41"/>
      <c r="G46" s="20"/>
    </row>
    <row r="47" spans="1:7">
      <c r="A47" s="143" t="s">
        <v>43</v>
      </c>
      <c r="B47" s="7"/>
      <c r="C47" s="7"/>
      <c r="D47" s="8">
        <v>100</v>
      </c>
      <c r="E47" s="9"/>
      <c r="F47" s="8"/>
    </row>
    <row r="48" spans="1:7">
      <c r="A48" s="146" t="s">
        <v>44</v>
      </c>
      <c r="B48" s="7"/>
      <c r="C48" s="7"/>
      <c r="D48" s="8">
        <v>100</v>
      </c>
      <c r="E48" s="9"/>
      <c r="F48" s="8"/>
    </row>
    <row r="49" spans="1:7" s="1" customFormat="1" ht="26.25">
      <c r="A49" s="145" t="s">
        <v>68</v>
      </c>
      <c r="B49" s="21">
        <v>1590855.42</v>
      </c>
      <c r="C49" s="41">
        <v>1931207.62</v>
      </c>
      <c r="D49" s="96"/>
      <c r="E49" s="26"/>
      <c r="F49" s="96"/>
    </row>
    <row r="50" spans="1:7">
      <c r="A50" s="143" t="s">
        <v>43</v>
      </c>
      <c r="B50" s="21">
        <v>1590856.42</v>
      </c>
      <c r="C50" s="8">
        <v>1931207.62</v>
      </c>
      <c r="D50" s="7"/>
      <c r="E50" s="27"/>
      <c r="F50" s="7"/>
    </row>
    <row r="51" spans="1:7">
      <c r="A51" s="146" t="s">
        <v>44</v>
      </c>
      <c r="B51" s="10">
        <v>1523971.16</v>
      </c>
      <c r="C51" s="8">
        <v>1850398.44</v>
      </c>
      <c r="D51" s="7"/>
      <c r="E51" s="27"/>
      <c r="F51" s="7"/>
    </row>
    <row r="52" spans="1:7">
      <c r="A52" s="146" t="s">
        <v>45</v>
      </c>
      <c r="B52" s="10">
        <v>65914.100000000006</v>
      </c>
      <c r="C52" s="8">
        <v>78796.88</v>
      </c>
      <c r="D52" s="7"/>
      <c r="E52" s="27"/>
      <c r="F52" s="7"/>
    </row>
    <row r="53" spans="1:7" ht="39">
      <c r="A53" s="146" t="s">
        <v>47</v>
      </c>
      <c r="B53" s="10">
        <v>970.16</v>
      </c>
      <c r="C53" s="8">
        <v>2012.3</v>
      </c>
      <c r="D53" s="7"/>
      <c r="E53" s="27"/>
      <c r="F53" s="7"/>
    </row>
    <row r="54" spans="1:7" s="1" customFormat="1" ht="26.25">
      <c r="A54" s="145" t="s">
        <v>69</v>
      </c>
      <c r="B54" s="28">
        <v>37.94</v>
      </c>
      <c r="C54" s="41">
        <v>1263</v>
      </c>
      <c r="D54" s="96"/>
      <c r="E54" s="26"/>
      <c r="F54" s="96"/>
    </row>
    <row r="55" spans="1:7" s="2" customFormat="1">
      <c r="A55" s="147" t="s">
        <v>43</v>
      </c>
      <c r="B55" s="31">
        <v>37.94</v>
      </c>
      <c r="C55" s="32">
        <v>1263</v>
      </c>
      <c r="D55" s="33"/>
      <c r="E55" s="34"/>
      <c r="F55" s="33"/>
    </row>
    <row r="56" spans="1:7">
      <c r="A56" s="146" t="s">
        <v>45</v>
      </c>
      <c r="B56" s="35">
        <v>37.94</v>
      </c>
      <c r="C56" s="8">
        <v>1263</v>
      </c>
      <c r="D56" s="7"/>
      <c r="E56" s="27"/>
      <c r="F56" s="7"/>
    </row>
    <row r="57" spans="1:7" s="1" customFormat="1" ht="26.25">
      <c r="A57" s="145" t="s">
        <v>72</v>
      </c>
      <c r="B57" s="97">
        <v>1000</v>
      </c>
      <c r="C57" s="41">
        <v>2200</v>
      </c>
      <c r="D57" s="41">
        <v>1000</v>
      </c>
      <c r="E57" s="19">
        <v>1000</v>
      </c>
      <c r="F57" s="41">
        <v>1000</v>
      </c>
    </row>
    <row r="58" spans="1:7" s="2" customFormat="1">
      <c r="A58" s="147" t="s">
        <v>43</v>
      </c>
      <c r="B58" s="36">
        <v>1000</v>
      </c>
      <c r="C58" s="32">
        <v>2200</v>
      </c>
      <c r="D58" s="32">
        <v>1000</v>
      </c>
      <c r="E58" s="37">
        <v>1000</v>
      </c>
      <c r="F58" s="32">
        <v>1000</v>
      </c>
    </row>
    <row r="59" spans="1:7" s="2" customFormat="1">
      <c r="A59" s="148" t="s">
        <v>45</v>
      </c>
      <c r="B59" s="36">
        <v>1000</v>
      </c>
      <c r="C59" s="32">
        <v>2200</v>
      </c>
      <c r="D59" s="32">
        <v>1000</v>
      </c>
      <c r="E59" s="37">
        <v>1000</v>
      </c>
      <c r="F59" s="32">
        <v>1000</v>
      </c>
    </row>
    <row r="60" spans="1:7" s="1" customFormat="1" ht="26.25">
      <c r="A60" s="145" t="s">
        <v>93</v>
      </c>
      <c r="B60" s="38">
        <v>5150</v>
      </c>
      <c r="C60" s="41"/>
      <c r="D60" s="41"/>
      <c r="E60" s="19"/>
      <c r="F60" s="41"/>
      <c r="G60" s="20"/>
    </row>
    <row r="61" spans="1:7" s="2" customFormat="1">
      <c r="A61" s="147" t="s">
        <v>43</v>
      </c>
      <c r="B61" s="38">
        <v>5150</v>
      </c>
      <c r="C61" s="32"/>
      <c r="D61" s="32"/>
      <c r="E61" s="37"/>
      <c r="F61" s="32"/>
    </row>
    <row r="62" spans="1:7" s="2" customFormat="1">
      <c r="A62" s="148" t="s">
        <v>45</v>
      </c>
      <c r="B62" s="38">
        <v>5150</v>
      </c>
      <c r="C62" s="32"/>
      <c r="D62" s="32"/>
      <c r="E62" s="37"/>
      <c r="F62" s="32"/>
    </row>
    <row r="63" spans="1:7" ht="26.25">
      <c r="A63" s="141" t="s">
        <v>94</v>
      </c>
      <c r="B63" s="16">
        <f>B72</f>
        <v>51762.59</v>
      </c>
      <c r="C63" s="16">
        <v>53420.41</v>
      </c>
      <c r="D63" s="16">
        <v>54500</v>
      </c>
      <c r="E63" s="39">
        <v>54500</v>
      </c>
      <c r="F63" s="16">
        <v>54500</v>
      </c>
    </row>
    <row r="64" spans="1:7" ht="26.25">
      <c r="A64" s="57" t="s">
        <v>92</v>
      </c>
      <c r="B64" s="7" t="s">
        <v>95</v>
      </c>
      <c r="C64" s="7"/>
      <c r="D64" s="8">
        <v>27500</v>
      </c>
      <c r="E64" s="9">
        <v>27500</v>
      </c>
      <c r="F64" s="8">
        <v>27500</v>
      </c>
    </row>
    <row r="65" spans="1:6">
      <c r="A65" s="143" t="s">
        <v>43</v>
      </c>
      <c r="B65" s="7"/>
      <c r="C65" s="7"/>
      <c r="D65" s="8">
        <v>16000</v>
      </c>
      <c r="E65" s="9">
        <v>16000</v>
      </c>
      <c r="F65" s="8">
        <v>16000</v>
      </c>
    </row>
    <row r="66" spans="1:6" ht="39">
      <c r="A66" s="146" t="s">
        <v>47</v>
      </c>
      <c r="B66" s="7"/>
      <c r="C66" s="7"/>
      <c r="D66" s="8">
        <v>16000</v>
      </c>
      <c r="E66" s="9">
        <v>16000</v>
      </c>
      <c r="F66" s="8">
        <v>16000</v>
      </c>
    </row>
    <row r="67" spans="1:6" ht="26.25">
      <c r="A67" s="143" t="s">
        <v>49</v>
      </c>
      <c r="B67" s="7"/>
      <c r="C67" s="7"/>
      <c r="D67" s="8">
        <v>11500</v>
      </c>
      <c r="E67" s="9">
        <v>11500</v>
      </c>
      <c r="F67" s="8">
        <v>11500</v>
      </c>
    </row>
    <row r="68" spans="1:6" ht="39">
      <c r="A68" s="146" t="s">
        <v>50</v>
      </c>
      <c r="B68" s="7"/>
      <c r="C68" s="7"/>
      <c r="D68" s="8">
        <v>11500</v>
      </c>
      <c r="E68" s="9">
        <v>11500</v>
      </c>
      <c r="F68" s="8">
        <v>11500</v>
      </c>
    </row>
    <row r="69" spans="1:6">
      <c r="A69" s="57" t="s">
        <v>65</v>
      </c>
      <c r="B69" s="7"/>
      <c r="C69" s="7"/>
      <c r="D69" s="8">
        <v>27000</v>
      </c>
      <c r="E69" s="9">
        <v>27000</v>
      </c>
      <c r="F69" s="8">
        <v>27000</v>
      </c>
    </row>
    <row r="70" spans="1:6">
      <c r="A70" s="143" t="s">
        <v>43</v>
      </c>
      <c r="B70" s="7"/>
      <c r="C70" s="7"/>
      <c r="D70" s="8">
        <v>27000</v>
      </c>
      <c r="E70" s="9">
        <v>27000</v>
      </c>
      <c r="F70" s="8">
        <v>27000</v>
      </c>
    </row>
    <row r="71" spans="1:6" ht="39">
      <c r="A71" s="146" t="s">
        <v>47</v>
      </c>
      <c r="B71" s="7"/>
      <c r="C71" s="7"/>
      <c r="D71" s="8">
        <v>27000</v>
      </c>
      <c r="E71" s="9">
        <v>27000</v>
      </c>
      <c r="F71" s="8">
        <v>27000</v>
      </c>
    </row>
    <row r="72" spans="1:6" ht="26.25">
      <c r="A72" s="57" t="s">
        <v>68</v>
      </c>
      <c r="B72" s="8">
        <f>B73+B75</f>
        <v>51762.59</v>
      </c>
      <c r="C72" s="8">
        <v>53420.41</v>
      </c>
      <c r="D72" s="7"/>
      <c r="E72" s="27"/>
      <c r="F72" s="7"/>
    </row>
    <row r="73" spans="1:6">
      <c r="A73" s="143" t="s">
        <v>43</v>
      </c>
      <c r="B73" s="8">
        <v>43876.41</v>
      </c>
      <c r="C73" s="8">
        <v>42277.41</v>
      </c>
      <c r="D73" s="7"/>
      <c r="E73" s="27"/>
      <c r="F73" s="7"/>
    </row>
    <row r="74" spans="1:6" ht="39">
      <c r="A74" s="146" t="s">
        <v>47</v>
      </c>
      <c r="B74" s="8">
        <v>43876.41</v>
      </c>
      <c r="C74" s="8">
        <v>42277.41</v>
      </c>
      <c r="D74" s="7"/>
      <c r="E74" s="27"/>
      <c r="F74" s="7"/>
    </row>
    <row r="75" spans="1:6" ht="26.25">
      <c r="A75" s="143" t="s">
        <v>49</v>
      </c>
      <c r="B75" s="8">
        <v>7886.18</v>
      </c>
      <c r="C75" s="8">
        <v>11143</v>
      </c>
      <c r="D75" s="7"/>
      <c r="E75" s="27"/>
      <c r="F75" s="7"/>
    </row>
    <row r="76" spans="1:6" ht="39">
      <c r="A76" s="146" t="s">
        <v>50</v>
      </c>
      <c r="B76" s="8">
        <v>7886.18</v>
      </c>
      <c r="C76" s="8">
        <v>11143</v>
      </c>
      <c r="D76" s="7"/>
      <c r="E76" s="27"/>
      <c r="F76" s="7"/>
    </row>
    <row r="77" spans="1:6" ht="26.25">
      <c r="A77" s="141" t="s">
        <v>96</v>
      </c>
      <c r="B77" s="16">
        <v>82376.210000000006</v>
      </c>
      <c r="C77" s="16">
        <v>82160</v>
      </c>
      <c r="D77" s="16">
        <v>82160</v>
      </c>
      <c r="E77" s="17">
        <v>82160</v>
      </c>
      <c r="F77" s="16">
        <v>82160</v>
      </c>
    </row>
    <row r="78" spans="1:6" ht="26.25">
      <c r="A78" s="57" t="s">
        <v>92</v>
      </c>
      <c r="B78" s="7"/>
      <c r="C78" s="7"/>
      <c r="D78" s="8">
        <v>82160</v>
      </c>
      <c r="E78" s="9">
        <v>82160</v>
      </c>
      <c r="F78" s="8">
        <v>82160</v>
      </c>
    </row>
    <row r="79" spans="1:6">
      <c r="A79" s="143" t="s">
        <v>43</v>
      </c>
      <c r="B79" s="7"/>
      <c r="C79" s="7"/>
      <c r="D79" s="8">
        <v>82160</v>
      </c>
      <c r="E79" s="9">
        <v>82160</v>
      </c>
      <c r="F79" s="8">
        <v>82160</v>
      </c>
    </row>
    <row r="80" spans="1:6">
      <c r="A80" s="146" t="s">
        <v>45</v>
      </c>
      <c r="B80" s="7"/>
      <c r="C80" s="7"/>
      <c r="D80" s="8">
        <v>82160</v>
      </c>
      <c r="E80" s="9">
        <v>82160</v>
      </c>
      <c r="F80" s="8">
        <v>82160</v>
      </c>
    </row>
    <row r="81" spans="1:6" ht="26.25">
      <c r="A81" s="57" t="s">
        <v>68</v>
      </c>
      <c r="B81" s="8">
        <v>82376.210000000006</v>
      </c>
      <c r="C81" s="8">
        <v>82160</v>
      </c>
      <c r="D81" s="7"/>
      <c r="E81" s="27"/>
      <c r="F81" s="7"/>
    </row>
    <row r="82" spans="1:6">
      <c r="A82" s="143" t="s">
        <v>43</v>
      </c>
      <c r="B82" s="8">
        <v>82376.210000000006</v>
      </c>
      <c r="C82" s="8">
        <v>82160</v>
      </c>
      <c r="D82" s="7"/>
      <c r="E82" s="27"/>
      <c r="F82" s="7"/>
    </row>
    <row r="83" spans="1:6">
      <c r="A83" s="146" t="s">
        <v>45</v>
      </c>
      <c r="B83" s="8">
        <v>82376.210000000006</v>
      </c>
      <c r="C83" s="8">
        <v>82160</v>
      </c>
      <c r="D83" s="7"/>
      <c r="E83" s="27"/>
      <c r="F83" s="7"/>
    </row>
    <row r="84" spans="1:6" ht="39">
      <c r="A84" s="140" t="s">
        <v>97</v>
      </c>
      <c r="B84" s="14">
        <v>109576.63</v>
      </c>
      <c r="C84" s="14">
        <v>138419.78</v>
      </c>
      <c r="D84" s="14">
        <v>125101.32</v>
      </c>
      <c r="E84" s="15">
        <v>124601.32</v>
      </c>
      <c r="F84" s="14">
        <v>124601.32</v>
      </c>
    </row>
    <row r="85" spans="1:6" ht="26.25">
      <c r="A85" s="141" t="s">
        <v>98</v>
      </c>
      <c r="B85" s="16">
        <f>B86+B89</f>
        <v>29998.14</v>
      </c>
      <c r="C85" s="16">
        <v>29275.72</v>
      </c>
      <c r="D85" s="16">
        <v>29200</v>
      </c>
      <c r="E85" s="39">
        <v>28700</v>
      </c>
      <c r="F85" s="16">
        <v>28700</v>
      </c>
    </row>
    <row r="86" spans="1:6" ht="39">
      <c r="A86" s="57" t="s">
        <v>60</v>
      </c>
      <c r="B86" s="8">
        <v>21579.05</v>
      </c>
      <c r="C86" s="8">
        <v>28472.28</v>
      </c>
      <c r="D86" s="8">
        <v>28700</v>
      </c>
      <c r="E86" s="9">
        <v>28700</v>
      </c>
      <c r="F86" s="8">
        <v>28700</v>
      </c>
    </row>
    <row r="87" spans="1:6">
      <c r="A87" s="143" t="s">
        <v>43</v>
      </c>
      <c r="B87" s="8">
        <v>21579.05</v>
      </c>
      <c r="C87" s="8">
        <v>28472.28</v>
      </c>
      <c r="D87" s="8">
        <v>28700</v>
      </c>
      <c r="E87" s="9">
        <v>28700</v>
      </c>
      <c r="F87" s="8">
        <v>28700</v>
      </c>
    </row>
    <row r="88" spans="1:6">
      <c r="A88" s="146" t="s">
        <v>45</v>
      </c>
      <c r="B88" s="8">
        <v>21579.05</v>
      </c>
      <c r="C88" s="8">
        <v>28472.28</v>
      </c>
      <c r="D88" s="8">
        <v>28700</v>
      </c>
      <c r="E88" s="9">
        <v>28700</v>
      </c>
      <c r="F88" s="8">
        <v>28700</v>
      </c>
    </row>
    <row r="89" spans="1:6" ht="26.25">
      <c r="A89" s="57" t="s">
        <v>74</v>
      </c>
      <c r="B89" s="22">
        <v>8419.09</v>
      </c>
      <c r="C89" s="22">
        <v>803.44</v>
      </c>
      <c r="D89" s="22">
        <v>500</v>
      </c>
      <c r="E89" s="27"/>
      <c r="F89" s="7"/>
    </row>
    <row r="90" spans="1:6">
      <c r="A90" s="143" t="s">
        <v>43</v>
      </c>
      <c r="B90" s="22">
        <v>8419.09</v>
      </c>
      <c r="C90" s="22">
        <v>803.44</v>
      </c>
      <c r="D90" s="22">
        <v>500</v>
      </c>
      <c r="E90" s="27"/>
      <c r="F90" s="7"/>
    </row>
    <row r="91" spans="1:6">
      <c r="A91" s="146" t="s">
        <v>45</v>
      </c>
      <c r="B91" s="22">
        <v>8419.09</v>
      </c>
      <c r="C91" s="22">
        <v>803.44</v>
      </c>
      <c r="D91" s="22">
        <v>500</v>
      </c>
      <c r="E91" s="27"/>
      <c r="F91" s="7"/>
    </row>
    <row r="92" spans="1:6" ht="26.25">
      <c r="A92" s="141" t="s">
        <v>99</v>
      </c>
      <c r="B92" s="16">
        <f>B93+B103+B107</f>
        <v>63861.22</v>
      </c>
      <c r="C92" s="16">
        <v>91859.06</v>
      </c>
      <c r="D92" s="16">
        <v>80937.320000000007</v>
      </c>
      <c r="E92" s="39">
        <v>80937.320000000007</v>
      </c>
      <c r="F92" s="16">
        <v>80937.320000000007</v>
      </c>
    </row>
    <row r="93" spans="1:6">
      <c r="A93" s="57" t="s">
        <v>55</v>
      </c>
      <c r="B93" s="8">
        <v>35254.99</v>
      </c>
      <c r="C93" s="8">
        <v>66440.62</v>
      </c>
      <c r="D93" s="8">
        <v>59894.39</v>
      </c>
      <c r="E93" s="9">
        <v>59894.39</v>
      </c>
      <c r="F93" s="8">
        <v>59894.39</v>
      </c>
    </row>
    <row r="94" spans="1:6">
      <c r="A94" s="143" t="s">
        <v>43</v>
      </c>
      <c r="B94" s="8">
        <v>35254.99</v>
      </c>
      <c r="C94" s="8">
        <v>66440.62</v>
      </c>
      <c r="D94" s="8">
        <v>59894.39</v>
      </c>
      <c r="E94" s="9">
        <v>59894.39</v>
      </c>
      <c r="F94" s="8">
        <v>59894.39</v>
      </c>
    </row>
    <row r="95" spans="1:6">
      <c r="A95" s="146" t="s">
        <v>44</v>
      </c>
      <c r="B95" s="8">
        <v>35254.99</v>
      </c>
      <c r="C95" s="8">
        <v>66440.62</v>
      </c>
      <c r="D95" s="8">
        <v>59894.39</v>
      </c>
      <c r="E95" s="9">
        <v>59894.39</v>
      </c>
      <c r="F95" s="8">
        <v>59894.39</v>
      </c>
    </row>
    <row r="96" spans="1:6" ht="26.25">
      <c r="A96" s="57" t="s">
        <v>92</v>
      </c>
      <c r="B96" s="7"/>
      <c r="C96" s="7"/>
      <c r="D96" s="8">
        <v>2884.61</v>
      </c>
      <c r="E96" s="9">
        <v>2884.61</v>
      </c>
      <c r="F96" s="8">
        <v>2884.61</v>
      </c>
    </row>
    <row r="97" spans="1:6">
      <c r="A97" s="143" t="s">
        <v>43</v>
      </c>
      <c r="B97" s="7"/>
      <c r="C97" s="7"/>
      <c r="D97" s="8">
        <v>2884.61</v>
      </c>
      <c r="E97" s="9">
        <v>2884.61</v>
      </c>
      <c r="F97" s="8">
        <v>2884.61</v>
      </c>
    </row>
    <row r="98" spans="1:6">
      <c r="A98" s="146" t="s">
        <v>44</v>
      </c>
      <c r="B98" s="7"/>
      <c r="C98" s="7"/>
      <c r="D98" s="8">
        <v>2884.61</v>
      </c>
      <c r="E98" s="9">
        <v>2884.61</v>
      </c>
      <c r="F98" s="8">
        <v>2884.61</v>
      </c>
    </row>
    <row r="99" spans="1:6">
      <c r="A99" s="57" t="s">
        <v>66</v>
      </c>
      <c r="B99" s="7"/>
      <c r="C99" s="7"/>
      <c r="D99" s="8">
        <v>18158.32</v>
      </c>
      <c r="E99" s="9">
        <v>18158.32</v>
      </c>
      <c r="F99" s="8">
        <v>18158.32</v>
      </c>
    </row>
    <row r="100" spans="1:6">
      <c r="A100" s="143" t="s">
        <v>43</v>
      </c>
      <c r="B100" s="7"/>
      <c r="C100" s="7"/>
      <c r="D100" s="8">
        <v>18158.32</v>
      </c>
      <c r="E100" s="9">
        <v>18158.32</v>
      </c>
      <c r="F100" s="8">
        <v>18158.32</v>
      </c>
    </row>
    <row r="101" spans="1:6">
      <c r="A101" s="146" t="s">
        <v>44</v>
      </c>
      <c r="B101" s="7"/>
      <c r="C101" s="7"/>
      <c r="D101" s="8">
        <v>9649.0400000000009</v>
      </c>
      <c r="E101" s="9">
        <v>9649.0400000000009</v>
      </c>
      <c r="F101" s="8">
        <v>9649.0400000000009</v>
      </c>
    </row>
    <row r="102" spans="1:6">
      <c r="A102" s="146" t="s">
        <v>45</v>
      </c>
      <c r="B102" s="7"/>
      <c r="C102" s="7"/>
      <c r="D102" s="8">
        <v>8509.2800000000007</v>
      </c>
      <c r="E102" s="9">
        <v>8509.2800000000007</v>
      </c>
      <c r="F102" s="8">
        <v>8509.2800000000007</v>
      </c>
    </row>
    <row r="103" spans="1:6">
      <c r="A103" s="57" t="s">
        <v>67</v>
      </c>
      <c r="B103" s="8">
        <f>B104</f>
        <v>22029.200000000001</v>
      </c>
      <c r="C103" s="8">
        <v>21886.6</v>
      </c>
      <c r="D103" s="7"/>
      <c r="E103" s="27"/>
      <c r="F103" s="7"/>
    </row>
    <row r="104" spans="1:6">
      <c r="A104" s="143" t="s">
        <v>43</v>
      </c>
      <c r="B104" s="8">
        <f>B105+B106</f>
        <v>22029.200000000001</v>
      </c>
      <c r="C104" s="8">
        <v>21886.6</v>
      </c>
      <c r="D104" s="7"/>
      <c r="E104" s="27"/>
      <c r="F104" s="7"/>
    </row>
    <row r="105" spans="1:6">
      <c r="A105" s="146" t="s">
        <v>44</v>
      </c>
      <c r="B105" s="8">
        <v>17623.27</v>
      </c>
      <c r="C105" s="8">
        <v>16442.47</v>
      </c>
      <c r="D105" s="7"/>
      <c r="E105" s="27"/>
      <c r="F105" s="7"/>
    </row>
    <row r="106" spans="1:6">
      <c r="A106" s="146" t="s">
        <v>45</v>
      </c>
      <c r="B106" s="8">
        <v>4405.93</v>
      </c>
      <c r="C106" s="8">
        <v>5444.13</v>
      </c>
      <c r="D106" s="7"/>
      <c r="E106" s="27"/>
      <c r="F106" s="7"/>
    </row>
    <row r="107" spans="1:6" ht="26.25">
      <c r="A107" s="57" t="s">
        <v>69</v>
      </c>
      <c r="B107" s="8">
        <f>B108</f>
        <v>6577.03</v>
      </c>
      <c r="C107" s="8">
        <v>3531.84</v>
      </c>
      <c r="D107" s="7"/>
      <c r="E107" s="27"/>
      <c r="F107" s="7"/>
    </row>
    <row r="108" spans="1:6">
      <c r="A108" s="143" t="s">
        <v>43</v>
      </c>
      <c r="B108" s="8">
        <f>B109+B110</f>
        <v>6577.03</v>
      </c>
      <c r="C108" s="8">
        <v>3531.84</v>
      </c>
      <c r="D108" s="7"/>
      <c r="E108" s="27"/>
      <c r="F108" s="7"/>
    </row>
    <row r="109" spans="1:6">
      <c r="A109" s="146" t="s">
        <v>44</v>
      </c>
      <c r="B109" s="8">
        <v>4180.32</v>
      </c>
      <c r="C109" s="8">
        <v>1919.78</v>
      </c>
      <c r="D109" s="7"/>
      <c r="E109" s="27"/>
      <c r="F109" s="7"/>
    </row>
    <row r="110" spans="1:6">
      <c r="A110" s="146" t="s">
        <v>45</v>
      </c>
      <c r="B110" s="8">
        <v>2396.71</v>
      </c>
      <c r="C110" s="8">
        <v>1612.06</v>
      </c>
      <c r="D110" s="7"/>
      <c r="E110" s="27"/>
      <c r="F110" s="7"/>
    </row>
    <row r="111" spans="1:6" ht="26.25">
      <c r="A111" s="141" t="s">
        <v>100</v>
      </c>
      <c r="B111" s="40">
        <v>9928.44</v>
      </c>
      <c r="C111" s="16">
        <v>14515</v>
      </c>
      <c r="D111" s="16">
        <v>12100</v>
      </c>
      <c r="E111" s="39">
        <v>12100</v>
      </c>
      <c r="F111" s="16">
        <v>12100</v>
      </c>
    </row>
    <row r="112" spans="1:6" ht="27" customHeight="1">
      <c r="A112" s="57" t="s">
        <v>55</v>
      </c>
      <c r="B112" s="8">
        <v>1999.91</v>
      </c>
      <c r="C112" s="8">
        <v>3400</v>
      </c>
      <c r="D112" s="8">
        <v>2100</v>
      </c>
      <c r="E112" s="9">
        <v>2100</v>
      </c>
      <c r="F112" s="8">
        <v>2100</v>
      </c>
    </row>
    <row r="113" spans="1:6">
      <c r="A113" s="143" t="s">
        <v>43</v>
      </c>
      <c r="B113" s="8">
        <v>1669.91</v>
      </c>
      <c r="C113" s="8">
        <v>3070</v>
      </c>
      <c r="D113" s="8">
        <v>1670</v>
      </c>
      <c r="E113" s="9">
        <v>1670</v>
      </c>
      <c r="F113" s="8">
        <v>1670</v>
      </c>
    </row>
    <row r="114" spans="1:6">
      <c r="A114" s="146" t="s">
        <v>45</v>
      </c>
      <c r="B114" s="8">
        <v>1669.91</v>
      </c>
      <c r="C114" s="8">
        <v>3070</v>
      </c>
      <c r="D114" s="8">
        <v>1670</v>
      </c>
      <c r="E114" s="9">
        <v>1670</v>
      </c>
      <c r="F114" s="8">
        <v>1670</v>
      </c>
    </row>
    <row r="115" spans="1:6" ht="26.25">
      <c r="A115" s="143" t="s">
        <v>49</v>
      </c>
      <c r="B115" s="24">
        <v>330</v>
      </c>
      <c r="C115" s="24">
        <v>330</v>
      </c>
      <c r="D115" s="24">
        <v>430</v>
      </c>
      <c r="E115" s="25">
        <v>430</v>
      </c>
      <c r="F115" s="24">
        <v>430</v>
      </c>
    </row>
    <row r="116" spans="1:6" ht="39">
      <c r="A116" s="146" t="s">
        <v>50</v>
      </c>
      <c r="B116" s="24">
        <v>330</v>
      </c>
      <c r="C116" s="24">
        <v>330</v>
      </c>
      <c r="D116" s="24">
        <v>430</v>
      </c>
      <c r="E116" s="25">
        <v>430</v>
      </c>
      <c r="F116" s="24">
        <v>430</v>
      </c>
    </row>
    <row r="117" spans="1:6">
      <c r="A117" s="57" t="s">
        <v>65</v>
      </c>
      <c r="B117" s="7"/>
      <c r="C117" s="7"/>
      <c r="D117" s="8">
        <v>10000</v>
      </c>
      <c r="E117" s="9">
        <v>10000</v>
      </c>
      <c r="F117" s="8">
        <v>10000</v>
      </c>
    </row>
    <row r="118" spans="1:6">
      <c r="A118" s="143" t="s">
        <v>43</v>
      </c>
      <c r="B118" s="7"/>
      <c r="C118" s="7"/>
      <c r="D118" s="8">
        <v>9000</v>
      </c>
      <c r="E118" s="9">
        <v>9000</v>
      </c>
      <c r="F118" s="8">
        <v>9000</v>
      </c>
    </row>
    <row r="119" spans="1:6">
      <c r="A119" s="146" t="s">
        <v>45</v>
      </c>
      <c r="B119" s="7"/>
      <c r="C119" s="7"/>
      <c r="D119" s="8">
        <v>9000</v>
      </c>
      <c r="E119" s="9">
        <v>9000</v>
      </c>
      <c r="F119" s="8">
        <v>9000</v>
      </c>
    </row>
    <row r="120" spans="1:6" ht="26.25">
      <c r="A120" s="143" t="s">
        <v>49</v>
      </c>
      <c r="B120" s="7"/>
      <c r="C120" s="7"/>
      <c r="D120" s="8">
        <v>1000</v>
      </c>
      <c r="E120" s="9">
        <v>1000</v>
      </c>
      <c r="F120" s="8">
        <v>1000</v>
      </c>
    </row>
    <row r="121" spans="1:6" ht="39">
      <c r="A121" s="146" t="s">
        <v>50</v>
      </c>
      <c r="B121" s="7"/>
      <c r="C121" s="7"/>
      <c r="D121" s="8">
        <v>1000</v>
      </c>
      <c r="E121" s="9">
        <v>1000</v>
      </c>
      <c r="F121" s="8">
        <v>1000</v>
      </c>
    </row>
    <row r="122" spans="1:6" ht="26.25">
      <c r="A122" s="57" t="s">
        <v>68</v>
      </c>
      <c r="B122" s="8">
        <f>B123+B125</f>
        <v>7597.28</v>
      </c>
      <c r="C122" s="8">
        <v>11115</v>
      </c>
      <c r="D122" s="7"/>
      <c r="E122" s="27"/>
      <c r="F122" s="7"/>
    </row>
    <row r="123" spans="1:6">
      <c r="A123" s="143" t="s">
        <v>43</v>
      </c>
      <c r="B123" s="8">
        <v>7347.08</v>
      </c>
      <c r="C123" s="8">
        <v>10115</v>
      </c>
      <c r="D123" s="7"/>
      <c r="E123" s="27"/>
      <c r="F123" s="7"/>
    </row>
    <row r="124" spans="1:6">
      <c r="A124" s="146" t="s">
        <v>45</v>
      </c>
      <c r="B124" s="8">
        <v>7347.08</v>
      </c>
      <c r="C124" s="8">
        <v>10115</v>
      </c>
      <c r="D124" s="7"/>
      <c r="E124" s="27"/>
      <c r="F124" s="7"/>
    </row>
    <row r="125" spans="1:6" ht="26.25">
      <c r="A125" s="143" t="s">
        <v>49</v>
      </c>
      <c r="B125" s="24">
        <v>250.2</v>
      </c>
      <c r="C125" s="8">
        <v>1000</v>
      </c>
      <c r="D125" s="7"/>
      <c r="E125" s="27"/>
      <c r="F125" s="7"/>
    </row>
    <row r="126" spans="1:6" ht="39">
      <c r="A126" s="146" t="s">
        <v>50</v>
      </c>
      <c r="B126" s="24">
        <v>250.2</v>
      </c>
      <c r="C126" s="8">
        <v>1000</v>
      </c>
      <c r="D126" s="7"/>
      <c r="E126" s="27"/>
      <c r="F126" s="7"/>
    </row>
    <row r="127" spans="1:6" ht="27.95" customHeight="1">
      <c r="A127" s="141" t="s">
        <v>101</v>
      </c>
      <c r="B127" s="16">
        <v>1831</v>
      </c>
      <c r="C127" s="16">
        <v>1906</v>
      </c>
      <c r="D127" s="16">
        <v>2000</v>
      </c>
      <c r="E127" s="39">
        <v>2000</v>
      </c>
      <c r="F127" s="16">
        <v>2000</v>
      </c>
    </row>
    <row r="128" spans="1:6">
      <c r="A128" s="57" t="s">
        <v>55</v>
      </c>
      <c r="B128" s="41">
        <v>1831</v>
      </c>
      <c r="C128" s="8">
        <v>1906</v>
      </c>
      <c r="D128" s="8">
        <v>2000</v>
      </c>
      <c r="E128" s="9">
        <v>2000</v>
      </c>
      <c r="F128" s="8">
        <v>2000</v>
      </c>
    </row>
    <row r="129" spans="1:6">
      <c r="A129" s="143" t="s">
        <v>43</v>
      </c>
      <c r="B129" s="41">
        <v>1831</v>
      </c>
      <c r="C129" s="8">
        <v>1906</v>
      </c>
      <c r="D129" s="8">
        <v>2000</v>
      </c>
      <c r="E129" s="9">
        <v>2000</v>
      </c>
      <c r="F129" s="8">
        <v>2000</v>
      </c>
    </row>
    <row r="130" spans="1:6">
      <c r="A130" s="146" t="s">
        <v>45</v>
      </c>
      <c r="B130" s="41">
        <v>1831</v>
      </c>
      <c r="C130" s="8">
        <v>1906</v>
      </c>
      <c r="D130" s="8">
        <v>2000</v>
      </c>
      <c r="E130" s="9">
        <v>2000</v>
      </c>
      <c r="F130" s="8">
        <v>2000</v>
      </c>
    </row>
    <row r="131" spans="1:6" ht="39">
      <c r="A131" s="141" t="s">
        <v>102</v>
      </c>
      <c r="B131" s="42">
        <v>816.39</v>
      </c>
      <c r="C131" s="42">
        <v>864</v>
      </c>
      <c r="D131" s="42">
        <v>864</v>
      </c>
      <c r="E131" s="43">
        <v>864</v>
      </c>
      <c r="F131" s="42">
        <v>864</v>
      </c>
    </row>
    <row r="132" spans="1:6" ht="26.25">
      <c r="A132" s="57" t="s">
        <v>92</v>
      </c>
      <c r="B132" s="44"/>
      <c r="C132" s="44"/>
      <c r="D132" s="24">
        <v>864</v>
      </c>
      <c r="E132" s="25">
        <v>864</v>
      </c>
      <c r="F132" s="24">
        <v>864</v>
      </c>
    </row>
    <row r="133" spans="1:6">
      <c r="A133" s="143" t="s">
        <v>43</v>
      </c>
      <c r="B133" s="44"/>
      <c r="C133" s="44"/>
      <c r="D133" s="24">
        <v>864</v>
      </c>
      <c r="E133" s="25">
        <v>864</v>
      </c>
      <c r="F133" s="24">
        <v>864</v>
      </c>
    </row>
    <row r="134" spans="1:6">
      <c r="A134" s="146" t="s">
        <v>48</v>
      </c>
      <c r="B134" s="44"/>
      <c r="C134" s="44"/>
      <c r="D134" s="24">
        <v>864</v>
      </c>
      <c r="E134" s="25">
        <v>864</v>
      </c>
      <c r="F134" s="24">
        <v>864</v>
      </c>
    </row>
    <row r="135" spans="1:6" ht="26.25">
      <c r="A135" s="57" t="s">
        <v>68</v>
      </c>
      <c r="B135" s="24">
        <v>816.39</v>
      </c>
      <c r="C135" s="24">
        <v>864</v>
      </c>
      <c r="D135" s="44"/>
      <c r="E135" s="45"/>
      <c r="F135" s="44"/>
    </row>
    <row r="136" spans="1:6">
      <c r="A136" s="143" t="s">
        <v>43</v>
      </c>
      <c r="B136" s="24">
        <v>816.39</v>
      </c>
      <c r="C136" s="24">
        <v>864</v>
      </c>
      <c r="D136" s="44"/>
      <c r="E136" s="45"/>
      <c r="F136" s="44"/>
    </row>
    <row r="137" spans="1:6">
      <c r="A137" s="146" t="s">
        <v>48</v>
      </c>
      <c r="B137" s="24">
        <v>816.39</v>
      </c>
      <c r="C137" s="24">
        <v>864</v>
      </c>
      <c r="D137" s="44"/>
      <c r="E137" s="45"/>
      <c r="F137" s="44"/>
    </row>
    <row r="138" spans="1:6" ht="39">
      <c r="A138" s="140" t="s">
        <v>103</v>
      </c>
      <c r="B138" s="14">
        <f>B139</f>
        <v>12748.24</v>
      </c>
      <c r="C138" s="14">
        <v>28882.36</v>
      </c>
      <c r="D138" s="14">
        <v>2500</v>
      </c>
      <c r="E138" s="15">
        <v>2500</v>
      </c>
      <c r="F138" s="14">
        <v>2500</v>
      </c>
    </row>
    <row r="139" spans="1:6" ht="26.25">
      <c r="A139" s="141" t="s">
        <v>104</v>
      </c>
      <c r="B139" s="16">
        <v>12748.24</v>
      </c>
      <c r="C139" s="16">
        <v>12632.36</v>
      </c>
      <c r="D139" s="16">
        <v>2500</v>
      </c>
      <c r="E139" s="39">
        <v>2500</v>
      </c>
      <c r="F139" s="16">
        <v>2500</v>
      </c>
    </row>
    <row r="140" spans="1:6" ht="39">
      <c r="A140" s="57" t="s">
        <v>73</v>
      </c>
      <c r="B140" s="44">
        <v>11800</v>
      </c>
      <c r="C140" s="8">
        <v>5314.11</v>
      </c>
      <c r="D140" s="7"/>
      <c r="E140" s="27"/>
      <c r="F140" s="7"/>
    </row>
    <row r="141" spans="1:6" ht="26.25">
      <c r="A141" s="143" t="s">
        <v>49</v>
      </c>
      <c r="B141" s="44">
        <v>11800</v>
      </c>
      <c r="C141" s="8">
        <v>5314.11</v>
      </c>
      <c r="D141" s="7"/>
      <c r="E141" s="27"/>
      <c r="F141" s="7"/>
    </row>
    <row r="142" spans="1:6" ht="39">
      <c r="A142" s="146" t="s">
        <v>50</v>
      </c>
      <c r="B142" s="44">
        <v>11800</v>
      </c>
      <c r="C142" s="8">
        <v>5314.11</v>
      </c>
      <c r="D142" s="7"/>
      <c r="E142" s="27"/>
      <c r="F142" s="7"/>
    </row>
    <row r="143" spans="1:6" ht="39">
      <c r="A143" s="57" t="s">
        <v>60</v>
      </c>
      <c r="B143" s="22"/>
      <c r="C143" s="8">
        <v>1527.72</v>
      </c>
      <c r="D143" s="8">
        <v>2000</v>
      </c>
      <c r="E143" s="9">
        <v>2000</v>
      </c>
      <c r="F143" s="8">
        <v>2000</v>
      </c>
    </row>
    <row r="144" spans="1:6" ht="26.25">
      <c r="A144" s="143" t="s">
        <v>49</v>
      </c>
      <c r="B144" s="22"/>
      <c r="C144" s="8">
        <v>1527.72</v>
      </c>
      <c r="D144" s="8">
        <v>2000</v>
      </c>
      <c r="E144" s="9">
        <v>2000</v>
      </c>
      <c r="F144" s="8">
        <v>2000</v>
      </c>
    </row>
    <row r="145" spans="1:6" ht="39">
      <c r="A145" s="146" t="s">
        <v>50</v>
      </c>
      <c r="B145" s="22"/>
      <c r="C145" s="8">
        <v>1527.72</v>
      </c>
      <c r="D145" s="8">
        <v>2000</v>
      </c>
      <c r="E145" s="9">
        <v>2000</v>
      </c>
      <c r="F145" s="8">
        <v>2000</v>
      </c>
    </row>
    <row r="146" spans="1:6" ht="26.25">
      <c r="A146" s="57" t="s">
        <v>74</v>
      </c>
      <c r="B146" s="8"/>
      <c r="C146" s="8">
        <v>4228.75</v>
      </c>
      <c r="D146" s="7"/>
      <c r="E146" s="27"/>
      <c r="F146" s="7"/>
    </row>
    <row r="147" spans="1:6" ht="26.25">
      <c r="A147" s="143" t="s">
        <v>49</v>
      </c>
      <c r="B147" s="8"/>
      <c r="C147" s="8">
        <v>4228.75</v>
      </c>
      <c r="D147" s="7"/>
      <c r="E147" s="27"/>
      <c r="F147" s="7"/>
    </row>
    <row r="148" spans="1:6" ht="39">
      <c r="A148" s="146" t="s">
        <v>50</v>
      </c>
      <c r="B148" s="8"/>
      <c r="C148" s="8">
        <v>4228.75</v>
      </c>
      <c r="D148" s="7"/>
      <c r="E148" s="27"/>
      <c r="F148" s="7"/>
    </row>
    <row r="149" spans="1:6" ht="26.25">
      <c r="A149" s="57" t="s">
        <v>92</v>
      </c>
      <c r="B149" s="7"/>
      <c r="C149" s="7"/>
      <c r="D149" s="24">
        <v>500</v>
      </c>
      <c r="E149" s="25">
        <v>500</v>
      </c>
      <c r="F149" s="24">
        <v>500</v>
      </c>
    </row>
    <row r="150" spans="1:6" ht="26.25">
      <c r="A150" s="143" t="s">
        <v>49</v>
      </c>
      <c r="B150" s="7"/>
      <c r="C150" s="7"/>
      <c r="D150" s="24">
        <v>500</v>
      </c>
      <c r="E150" s="25">
        <v>500</v>
      </c>
      <c r="F150" s="24">
        <v>500</v>
      </c>
    </row>
    <row r="151" spans="1:6" ht="39">
      <c r="A151" s="146" t="s">
        <v>50</v>
      </c>
      <c r="B151" s="7"/>
      <c r="C151" s="7"/>
      <c r="D151" s="24">
        <v>500</v>
      </c>
      <c r="E151" s="25">
        <v>500</v>
      </c>
      <c r="F151" s="24">
        <v>500</v>
      </c>
    </row>
    <row r="152" spans="1:6" ht="26.25">
      <c r="A152" s="57" t="s">
        <v>68</v>
      </c>
      <c r="B152" s="44">
        <v>740</v>
      </c>
      <c r="C152" s="8">
        <v>1561.78</v>
      </c>
      <c r="D152" s="7"/>
      <c r="E152" s="27"/>
      <c r="F152" s="7"/>
    </row>
    <row r="153" spans="1:6" ht="26.25">
      <c r="A153" s="143" t="s">
        <v>49</v>
      </c>
      <c r="B153" s="44">
        <v>740</v>
      </c>
      <c r="C153" s="8">
        <v>1561.78</v>
      </c>
      <c r="D153" s="7"/>
      <c r="E153" s="27"/>
      <c r="F153" s="7"/>
    </row>
    <row r="154" spans="1:6" ht="39">
      <c r="A154" s="146" t="s">
        <v>50</v>
      </c>
      <c r="B154" s="44">
        <v>740</v>
      </c>
      <c r="C154" s="8">
        <v>1561.78</v>
      </c>
      <c r="D154" s="7"/>
      <c r="E154" s="46"/>
      <c r="F154" s="7"/>
    </row>
    <row r="155" spans="1:6" ht="39">
      <c r="A155" s="141" t="s">
        <v>105</v>
      </c>
      <c r="B155" s="16"/>
      <c r="C155" s="16">
        <v>5000</v>
      </c>
      <c r="D155" s="47"/>
      <c r="E155" s="48"/>
      <c r="F155" s="47"/>
    </row>
    <row r="156" spans="1:6" ht="26.25">
      <c r="A156" s="57" t="s">
        <v>56</v>
      </c>
      <c r="B156" s="8"/>
      <c r="C156" s="8">
        <v>5000</v>
      </c>
      <c r="D156" s="7"/>
      <c r="E156" s="46"/>
      <c r="F156" s="7"/>
    </row>
    <row r="157" spans="1:6" ht="26.25">
      <c r="A157" s="143" t="s">
        <v>49</v>
      </c>
      <c r="B157" s="8"/>
      <c r="C157" s="8">
        <v>5000</v>
      </c>
      <c r="D157" s="7"/>
      <c r="E157" s="46"/>
      <c r="F157" s="7"/>
    </row>
    <row r="158" spans="1:6" ht="39">
      <c r="A158" s="146" t="s">
        <v>50</v>
      </c>
      <c r="B158" s="8"/>
      <c r="C158" s="8">
        <v>5000</v>
      </c>
      <c r="D158" s="7"/>
      <c r="E158" s="46"/>
      <c r="F158" s="7"/>
    </row>
    <row r="159" spans="1:6" ht="26.25">
      <c r="A159" s="141" t="s">
        <v>106</v>
      </c>
      <c r="B159" s="16"/>
      <c r="C159" s="16">
        <v>11250</v>
      </c>
      <c r="D159" s="47"/>
      <c r="E159" s="48"/>
      <c r="F159" s="47"/>
    </row>
    <row r="160" spans="1:6" ht="24" customHeight="1">
      <c r="A160" s="57" t="s">
        <v>55</v>
      </c>
      <c r="B160" s="8"/>
      <c r="C160" s="8">
        <v>11250</v>
      </c>
      <c r="D160" s="7"/>
      <c r="E160" s="46"/>
      <c r="F160" s="7"/>
    </row>
    <row r="161" spans="1:6" ht="26.25">
      <c r="A161" s="143" t="s">
        <v>49</v>
      </c>
      <c r="B161" s="8"/>
      <c r="C161" s="8">
        <v>11250</v>
      </c>
      <c r="D161" s="7"/>
      <c r="E161" s="46"/>
      <c r="F161" s="7"/>
    </row>
    <row r="162" spans="1:6" ht="39">
      <c r="A162" s="146" t="s">
        <v>51</v>
      </c>
      <c r="B162" s="8"/>
      <c r="C162" s="8">
        <v>11250</v>
      </c>
      <c r="D162" s="7"/>
      <c r="E162" s="46"/>
      <c r="F162" s="7"/>
    </row>
  </sheetData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Prihodi i  rashodi po ekonomsko</vt:lpstr>
      <vt:lpstr>Prihodi i rashodi po izvorima i</vt:lpstr>
      <vt:lpstr>Rashodi po funkcijskoj klasifik</vt:lpstr>
      <vt:lpstr>Rashodi po programskoj klasifik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- PROJEKCIJE</dc:title>
  <dc:creator>Korisnik</dc:creator>
  <cp:lastModifiedBy>Korisnik</cp:lastModifiedBy>
  <cp:lastPrinted>2025-10-31T10:06:31Z</cp:lastPrinted>
  <dcterms:created xsi:type="dcterms:W3CDTF">2025-10-24T16:04:00Z</dcterms:created>
  <dcterms:modified xsi:type="dcterms:W3CDTF">2025-12-17T09:05:35Z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7A85A6157BAC49E08D5E4947E525B275_12</vt:lpwstr>
  </property>
  <property fmtid="{D5CDD505-2E9C-101B-9397-08002B2CF9AE}" pid="3" name="KSOProductBuildVer">
    <vt:lpwstr>2057-12.2.0.23131</vt:lpwstr>
  </property>
</Properties>
</file>