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. Rebalans 2025.godina\"/>
    </mc:Choice>
  </mc:AlternateContent>
  <xr:revisionPtr revIDLastSave="0" documentId="13_ncr:1_{84F68D04-1E0F-4EC7-9858-0023CD2A20F1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SAŽETAK" sheetId="5" r:id="rId1"/>
    <sheet name="PRIHODI I RASHODI PO EKONOMSKOJ" sheetId="1" r:id="rId2"/>
    <sheet name="PRIHODI I RASHODI PO IZVORIMA F" sheetId="2" r:id="rId3"/>
    <sheet name="RASHODI PO FUNKCIJSKOJ KLASIFIK" sheetId="3" r:id="rId4"/>
    <sheet name="RASHODI PO PROGRAMSKOJ KLASIFIK" sheetId="4" r:id="rId5"/>
  </sheets>
  <calcPr calcId="179021"/>
</workbook>
</file>

<file path=xl/calcChain.xml><?xml version="1.0" encoding="utf-8"?>
<calcChain xmlns="http://schemas.openxmlformats.org/spreadsheetml/2006/main">
  <c r="D38" i="5" l="1"/>
  <c r="B38" i="5"/>
  <c r="C28" i="5"/>
  <c r="B27" i="5"/>
  <c r="D27" i="5" l="1"/>
  <c r="C27" i="5" s="1"/>
  <c r="D12" i="5"/>
  <c r="C12" i="5"/>
  <c r="B12" i="5"/>
  <c r="D9" i="5"/>
  <c r="C9" i="5"/>
  <c r="B9" i="5"/>
  <c r="D6" i="5"/>
  <c r="C6" i="5"/>
  <c r="B6" i="5"/>
</calcChain>
</file>

<file path=xl/sharedStrings.xml><?xml version="1.0" encoding="utf-8"?>
<sst xmlns="http://schemas.openxmlformats.org/spreadsheetml/2006/main" count="237" uniqueCount="93">
  <si>
    <t>Oznaka</t>
  </si>
  <si>
    <t>Povećanje / smanjenje (2.)</t>
  </si>
  <si>
    <t>Indeks (4.)</t>
  </si>
  <si>
    <t>A. RAČUN PRIHODA I RASHODA</t>
  </si>
  <si>
    <t>6 Prihodi poslovanja</t>
  </si>
  <si>
    <t>63 Pomoći iz inozemstva i od subjekata unutar općeg proračuna</t>
  </si>
  <si>
    <t>65 Prihodi od upravnih i administrativnih pristojbi, pristojbi po posebnim propisima i naknada</t>
  </si>
  <si>
    <t>66 Prihodi od prodaje proizvoda i robe te pruženih usluga, prihodi od donacija te povrati po protestiranim jamstvima</t>
  </si>
  <si>
    <t>67 Prihodi iz nadležnog proračuna i od HZZO-a temeljem ugovornih obveza</t>
  </si>
  <si>
    <t>SVEUKUPNO PRIHODI</t>
  </si>
  <si>
    <t>3 Rashodi poslovanja</t>
  </si>
  <si>
    <t>31 Rashodi za zaposlene</t>
  </si>
  <si>
    <t>32 Materijalni rashodi</t>
  </si>
  <si>
    <t>34 Financijski rashodi</t>
  </si>
  <si>
    <t>37 Naknade građanima i kućanstvima na temelju osiguranja i druge naknade</t>
  </si>
  <si>
    <t>38 Rashodi za donacije, kazne, naknade šteta i kapitalne pomoći</t>
  </si>
  <si>
    <t>4 Rashodi za nabavu nefinancijske imovine</t>
  </si>
  <si>
    <t>42 Rashodi za nabavu proizvedene dugotrajne imovine</t>
  </si>
  <si>
    <t>45 Rashodi za dodatna ulaganja na nefinancijskoj imovini</t>
  </si>
  <si>
    <t>SVEUKUPNO RASHODI</t>
  </si>
  <si>
    <t>PRIHODI I RASHODI PO EKONOMSKOJ KLASIFIKACIJI</t>
  </si>
  <si>
    <t>Izvor: 1 OPĆI PRIHODI I PRIMICI</t>
  </si>
  <si>
    <t>Izvor: 11 Opći prihodi i primici</t>
  </si>
  <si>
    <t>Izvor: 18 Prenesena sredstva - opći prihodi i primici</t>
  </si>
  <si>
    <t>Izvor: 3 VLASTITI PRIHODI</t>
  </si>
  <si>
    <t>Izvor: 32 Vlastiti prihodi - proračunski korisnici</t>
  </si>
  <si>
    <t>Izvor: 4 PRIHODI ZA POSEBNE NAMJENE</t>
  </si>
  <si>
    <t>Izvor: 43 Prihodi za posebne namjene - proračunski korisnici</t>
  </si>
  <si>
    <t>Izvor: 44 Prihodi za decentralizirane funkcije</t>
  </si>
  <si>
    <t>Izvor: 5 POMOĆI</t>
  </si>
  <si>
    <t>Izvor: 51 Pomoći</t>
  </si>
  <si>
    <t>Izvor: 52 Pomoći - proračunski korisnici</t>
  </si>
  <si>
    <t>Izvor: 58 Prenesena sredstva - pomoći</t>
  </si>
  <si>
    <t>Izvor: 6 DONACIJE</t>
  </si>
  <si>
    <t>Izvor: 62 Donacije - proračunski korisnici</t>
  </si>
  <si>
    <t>Izvor: 38 Prenesena sredstva - vlastiti prihodi proračunskih korisnika</t>
  </si>
  <si>
    <t>Izvor: 48 Prenesena sredstva - namjenski prihodi</t>
  </si>
  <si>
    <t>PRIHODI I RASHODI PO IZVORIMA FINANCIRANJA</t>
  </si>
  <si>
    <t>Funk. klas: 09 OBRAZOVANJE</t>
  </si>
  <si>
    <t>091 Predškolsko i osnovno obrazovanje</t>
  </si>
  <si>
    <t>098 Usluge obrazovanja koje nisu drugdje svrstane</t>
  </si>
  <si>
    <t>RASHODI PO FUNKCIJSKOJ KLASIFIKACIJI</t>
  </si>
  <si>
    <t>Program: 5301 Osnovnoškolsko obrazovanje</t>
  </si>
  <si>
    <t>A 530101 Osiguravanje uvjeta rada</t>
  </si>
  <si>
    <t>A 530106 Nabava udžbenika za učenike OŠ</t>
  </si>
  <si>
    <t>A 530107 Prehrana za učenike u osnovnim školama</t>
  </si>
  <si>
    <t>Program: 5302 Unapređenje kvalitete odgojno obrazovnog sustava</t>
  </si>
  <si>
    <t>A 530202 Produženi boravak učenika-putnika</t>
  </si>
  <si>
    <t>A 530209 Sufinanciranje rada pomoćnika u nastavi</t>
  </si>
  <si>
    <t>A 530222 Programi školskog kurikuluma</t>
  </si>
  <si>
    <t>A 530239 Županijska škola plivanja</t>
  </si>
  <si>
    <t>A 530240 Osiguranje besplatnih zaliha menstrualnih higijenskih potrepština</t>
  </si>
  <si>
    <t>Program: 5308 Kapitalna ulaganja u odgojno obrazovnu infrastrukturu</t>
  </si>
  <si>
    <t>K 530801 Opremanje ustanova školstva</t>
  </si>
  <si>
    <t>K 530811 Projektiranje školskih kuhinja i blagovaonica za potrebe cjelodnevne škole</t>
  </si>
  <si>
    <t>K 530812 Dogradnja Osnovne škole Omišalj - EU</t>
  </si>
  <si>
    <t>RASHODI PO PROGRAMSKOJ KLASIFIKACIJI</t>
  </si>
  <si>
    <t>OPĆI DIO</t>
  </si>
  <si>
    <t>A. SAŽETAK RAČUNA PRIHODA I RASHODA</t>
  </si>
  <si>
    <t>Razred i naziv</t>
  </si>
  <si>
    <t>POVEĆANJE/  SMANJENJE</t>
  </si>
  <si>
    <t>PRIHODI UKUPNO</t>
  </si>
  <si>
    <r>
      <rPr>
        <b/>
        <sz val="12"/>
        <color rgb="FF000000"/>
        <rFont val="Arial"/>
        <family val="2"/>
        <charset val="238"/>
      </rPr>
      <t>6</t>
    </r>
    <r>
      <rPr>
        <sz val="12"/>
        <color rgb="FF000000"/>
        <rFont val="Arial"/>
        <family val="2"/>
        <charset val="238"/>
      </rPr>
      <t xml:space="preserve"> Prihodi poslovanja</t>
    </r>
  </si>
  <si>
    <r>
      <rPr>
        <b/>
        <sz val="12"/>
        <color rgb="FF000000"/>
        <rFont val="Arial"/>
        <family val="2"/>
        <charset val="238"/>
      </rPr>
      <t>7</t>
    </r>
    <r>
      <rPr>
        <sz val="12"/>
        <color rgb="FF000000"/>
        <rFont val="Arial"/>
        <family val="2"/>
        <charset val="238"/>
      </rPr>
      <t xml:space="preserve"> Prihodi od prodaje nefinancijske imovine</t>
    </r>
  </si>
  <si>
    <t>RASHODI UKUPNO</t>
  </si>
  <si>
    <r>
      <rPr>
        <b/>
        <sz val="12"/>
        <color rgb="FF000000"/>
        <rFont val="Arial"/>
        <family val="2"/>
        <charset val="238"/>
      </rPr>
      <t>3</t>
    </r>
    <r>
      <rPr>
        <sz val="12"/>
        <color rgb="FF000000"/>
        <rFont val="Arial"/>
        <family val="2"/>
        <charset val="238"/>
      </rPr>
      <t xml:space="preserve"> Rashodi poslovanja</t>
    </r>
  </si>
  <si>
    <t>RAZLIKA:  VIŠAK/MANJAK (A)</t>
  </si>
  <si>
    <t>B. SAŽETAK RAČUNA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</si>
  <si>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 i zaduživanja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</si>
  <si>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financijsku imovinu i otplate zajmova</t>
    </r>
  </si>
  <si>
    <t>RAZLIKA:  PRIMICI/IZDACI = NETO (B)</t>
  </si>
  <si>
    <t>VIŠAK/MANJAK (A) + NETO (B)</t>
  </si>
  <si>
    <t xml:space="preserve">C. PRENESENI VIŠAK ILI PRENESENI MANJAK </t>
  </si>
  <si>
    <t>Naziv</t>
  </si>
  <si>
    <t>PRENESENI VIŠAK/MANJAK  IZ PREDHODNE  GODINE</t>
  </si>
  <si>
    <r>
      <t xml:space="preserve">Preneseni </t>
    </r>
    <r>
      <rPr>
        <b/>
        <sz val="11"/>
        <color theme="1"/>
        <rFont val="Arial"/>
        <family val="2"/>
        <charset val="238"/>
      </rPr>
      <t xml:space="preserve">VIŠAK </t>
    </r>
    <r>
      <rPr>
        <sz val="11"/>
        <color theme="1"/>
        <rFont val="Arial"/>
        <family val="2"/>
        <charset val="238"/>
      </rPr>
      <t xml:space="preserve"> iz prethodne godine </t>
    </r>
  </si>
  <si>
    <r>
      <t xml:space="preserve">Preneseni </t>
    </r>
    <r>
      <rPr>
        <b/>
        <sz val="11"/>
        <color theme="1"/>
        <rFont val="Arial"/>
        <family val="2"/>
        <charset val="238"/>
      </rPr>
      <t>MANJAK</t>
    </r>
    <r>
      <rPr>
        <sz val="11"/>
        <color theme="1"/>
        <rFont val="Arial"/>
        <family val="2"/>
        <charset val="238"/>
      </rPr>
      <t xml:space="preserve">  iz prethodne godine</t>
    </r>
  </si>
  <si>
    <t xml:space="preserve">Prijenos viška/manjka u slijedeće razdoblje </t>
  </si>
  <si>
    <t>D. PRIJENOS SREDSTAVA U SLIJEDEĆE RAZDOBLJE</t>
  </si>
  <si>
    <t>VIŠAK/MANJAK (A)  +/-  NETO (B) + PRIJENOS VIŠKA/MANJKA IZ PRETHODNE GODINE</t>
  </si>
  <si>
    <t>D. VIŠEGODIŠNJI PLAN URAVNOTEŽENJA</t>
  </si>
  <si>
    <t>Napomena: Škola nema višegodišnji plan uravnoteženja.</t>
  </si>
  <si>
    <t>1. IZMJENE I DOPUNE FINANCIJSKOG PLANA 2025. GODINE                                               OSNOVNA ŠKOLA  OMIŠALJ</t>
  </si>
  <si>
    <t xml:space="preserve"> PLAN  2025.</t>
  </si>
  <si>
    <t>1. REBALANS 2025.</t>
  </si>
  <si>
    <t>Plan 2025 (1.)</t>
  </si>
  <si>
    <t>Novi plan 2025 (3.)</t>
  </si>
  <si>
    <t>Plan 2025. (1.)</t>
  </si>
  <si>
    <t>Novi plan 2025. (3.)</t>
  </si>
  <si>
    <t>SVEUKUPNO RASHODI I IZDACI</t>
  </si>
  <si>
    <t>Razdjel: 5 UPRAVNI ODJEL ZA ODGOJ I OBRAZOVANJE</t>
  </si>
  <si>
    <t>Glava: 5-3 ŽUPANIJSKE USTANOVE OSNOVNOG ŠKOLSTVA</t>
  </si>
  <si>
    <t>48953 OŠ OMIŠALJ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</si>
</sst>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.5"/>
      <color rgb="FF000000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8"/>
      <color theme="1"/>
      <name val="Verdana"/>
      <family val="2"/>
      <charset val="238"/>
    </font>
    <font>
      <b/>
      <sz val="9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5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5"/>
      <color indexed="8"/>
      <name val="Times New Roman"/>
      <family val="1"/>
      <charset val="238"/>
    </font>
    <font>
      <b/>
      <sz val="11"/>
      <color rgb="FF000000"/>
      <name val="Verdana"/>
      <family val="2"/>
      <charset val="238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Verdana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6"/>
      <color theme="1"/>
      <name val="Verdana"/>
      <family val="2"/>
      <charset val="238"/>
    </font>
    <font>
      <b/>
      <sz val="14"/>
      <color rgb="FF000000"/>
      <name val="Times New Roman"/>
      <family val="1"/>
      <charset val="238"/>
    </font>
    <font>
      <sz val="14"/>
      <color rgb="FF000000"/>
      <name val="Verdana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0F7FA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28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0" fontId="23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3"/>
    </xf>
    <xf numFmtId="0" fontId="21" fillId="33" borderId="11" xfId="0" applyFont="1" applyFill="1" applyBorder="1" applyAlignment="1">
      <alignment horizontal="left" wrapText="1" indent="1"/>
    </xf>
    <xf numFmtId="0" fontId="22" fillId="33" borderId="11" xfId="0" applyFont="1" applyFill="1" applyBorder="1" applyAlignment="1">
      <alignment horizontal="left" wrapText="1" indent="3"/>
    </xf>
    <xf numFmtId="0" fontId="22" fillId="33" borderId="11" xfId="0" applyFont="1" applyFill="1" applyBorder="1" applyAlignment="1">
      <alignment horizontal="left" wrapText="1" indent="4"/>
    </xf>
    <xf numFmtId="0" fontId="25" fillId="0" borderId="0" xfId="0" applyFont="1" applyAlignment="1">
      <alignment horizontal="left" indent="1"/>
    </xf>
    <xf numFmtId="4" fontId="26" fillId="33" borderId="11" xfId="0" applyNumberFormat="1" applyFont="1" applyFill="1" applyBorder="1" applyAlignment="1">
      <alignment horizontal="right" wrapText="1" indent="1"/>
    </xf>
    <xf numFmtId="0" fontId="26" fillId="35" borderId="11" xfId="0" applyFont="1" applyFill="1" applyBorder="1" applyAlignment="1">
      <alignment horizontal="left" wrapText="1" indent="1"/>
    </xf>
    <xf numFmtId="0" fontId="26" fillId="36" borderId="11" xfId="0" applyFont="1" applyFill="1" applyBorder="1" applyAlignment="1">
      <alignment horizontal="left" wrapText="1" indent="1"/>
    </xf>
    <xf numFmtId="0" fontId="19" fillId="0" borderId="0" xfId="0" applyFont="1" applyFill="1" applyAlignment="1">
      <alignment horizontal="left" indent="1"/>
    </xf>
    <xf numFmtId="0" fontId="30" fillId="0" borderId="0" xfId="44" applyNumberFormat="1" applyFont="1" applyFill="1" applyBorder="1" applyAlignment="1" applyProtection="1">
      <alignment horizontal="center" vertical="center" wrapText="1"/>
    </xf>
    <xf numFmtId="0" fontId="32" fillId="0" borderId="12" xfId="0" applyFont="1" applyBorder="1" applyAlignment="1">
      <alignment horizontal="center" vertical="center" wrapText="1" indent="1"/>
    </xf>
    <xf numFmtId="0" fontId="32" fillId="0" borderId="13" xfId="0" applyFont="1" applyBorder="1" applyAlignment="1">
      <alignment horizontal="center" vertical="center" wrapText="1" indent="1"/>
    </xf>
    <xf numFmtId="0" fontId="32" fillId="0" borderId="14" xfId="0" applyFont="1" applyBorder="1" applyAlignment="1">
      <alignment horizontal="center" vertical="center" wrapText="1" indent="1"/>
    </xf>
    <xf numFmtId="0" fontId="33" fillId="37" borderId="15" xfId="0" applyFont="1" applyFill="1" applyBorder="1" applyAlignment="1">
      <alignment horizontal="left" wrapText="1" indent="1"/>
    </xf>
    <xf numFmtId="4" fontId="33" fillId="37" borderId="11" xfId="2" applyNumberFormat="1" applyFont="1" applyFill="1" applyBorder="1" applyAlignment="1">
      <alignment wrapText="1"/>
    </xf>
    <xf numFmtId="4" fontId="33" fillId="37" borderId="16" xfId="2" applyNumberFormat="1" applyFont="1" applyFill="1" applyBorder="1" applyAlignment="1">
      <alignment wrapText="1"/>
    </xf>
    <xf numFmtId="0" fontId="34" fillId="33" borderId="15" xfId="0" applyFont="1" applyFill="1" applyBorder="1" applyAlignment="1">
      <alignment horizontal="left" wrapText="1" indent="1"/>
    </xf>
    <xf numFmtId="4" fontId="35" fillId="33" borderId="11" xfId="2" applyNumberFormat="1" applyFont="1" applyFill="1" applyBorder="1" applyAlignment="1">
      <alignment wrapText="1"/>
    </xf>
    <xf numFmtId="4" fontId="35" fillId="33" borderId="16" xfId="2" applyNumberFormat="1" applyFont="1" applyFill="1" applyBorder="1" applyAlignment="1">
      <alignment wrapText="1"/>
    </xf>
    <xf numFmtId="0" fontId="33" fillId="36" borderId="17" xfId="0" applyFont="1" applyFill="1" applyBorder="1" applyAlignment="1">
      <alignment horizontal="left" vertical="center" wrapText="1"/>
    </xf>
    <xf numFmtId="4" fontId="33" fillId="36" borderId="18" xfId="2" applyNumberFormat="1" applyFont="1" applyFill="1" applyBorder="1" applyAlignment="1">
      <alignment vertical="center" wrapText="1"/>
    </xf>
    <xf numFmtId="4" fontId="33" fillId="36" borderId="19" xfId="2" applyNumberFormat="1" applyFont="1" applyFill="1" applyBorder="1" applyAlignment="1">
      <alignment vertical="center" wrapText="1"/>
    </xf>
    <xf numFmtId="0" fontId="36" fillId="33" borderId="0" xfId="0" applyFont="1" applyFill="1" applyAlignment="1">
      <alignment horizontal="left" vertical="center"/>
    </xf>
    <xf numFmtId="0" fontId="22" fillId="0" borderId="20" xfId="0" applyFont="1" applyFill="1" applyBorder="1" applyAlignment="1">
      <alignment horizontal="left" vertical="center" wrapText="1"/>
    </xf>
    <xf numFmtId="164" fontId="35" fillId="0" borderId="21" xfId="2" applyNumberFormat="1" applyFont="1" applyFill="1" applyBorder="1" applyAlignment="1">
      <alignment wrapText="1"/>
    </xf>
    <xf numFmtId="0" fontId="19" fillId="33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indent="1"/>
    </xf>
    <xf numFmtId="0" fontId="18" fillId="0" borderId="0" xfId="0" applyFont="1" applyFill="1" applyAlignment="1">
      <alignment horizontal="left"/>
    </xf>
    <xf numFmtId="0" fontId="20" fillId="0" borderId="12" xfId="0" applyFont="1" applyBorder="1" applyAlignment="1">
      <alignment horizontal="center" vertical="center" wrapText="1" indent="1"/>
    </xf>
    <xf numFmtId="0" fontId="37" fillId="0" borderId="13" xfId="0" applyFont="1" applyBorder="1" applyAlignment="1">
      <alignment horizontal="center" vertical="center" wrapText="1" indent="1"/>
    </xf>
    <xf numFmtId="0" fontId="37" fillId="0" borderId="14" xfId="0" applyFont="1" applyBorder="1" applyAlignment="1">
      <alignment horizontal="center" vertical="center" wrapText="1" indent="1"/>
    </xf>
    <xf numFmtId="0" fontId="38" fillId="0" borderId="22" xfId="0" applyFont="1" applyBorder="1" applyAlignment="1">
      <alignment vertical="center" wrapText="1"/>
    </xf>
    <xf numFmtId="4" fontId="35" fillId="0" borderId="23" xfId="1" applyNumberFormat="1" applyFont="1" applyBorder="1" applyAlignment="1">
      <alignment horizontal="right" wrapText="1"/>
    </xf>
    <xf numFmtId="4" fontId="35" fillId="0" borderId="23" xfId="0" applyNumberFormat="1" applyFont="1" applyBorder="1" applyAlignment="1">
      <alignment horizontal="right" wrapText="1"/>
    </xf>
    <xf numFmtId="4" fontId="35" fillId="0" borderId="24" xfId="0" applyNumberFormat="1" applyFont="1" applyBorder="1" applyAlignment="1">
      <alignment horizontal="right" wrapText="1"/>
    </xf>
    <xf numFmtId="0" fontId="39" fillId="0" borderId="22" xfId="0" applyFont="1" applyFill="1" applyBorder="1" applyAlignment="1">
      <alignment horizontal="left" vertical="center"/>
    </xf>
    <xf numFmtId="4" fontId="41" fillId="0" borderId="23" xfId="0" applyNumberFormat="1" applyFont="1" applyFill="1" applyBorder="1" applyAlignment="1">
      <alignment horizontal="right"/>
    </xf>
    <xf numFmtId="4" fontId="41" fillId="0" borderId="24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center"/>
    </xf>
    <xf numFmtId="0" fontId="22" fillId="36" borderId="17" xfId="0" applyFont="1" applyFill="1" applyBorder="1" applyAlignment="1">
      <alignment horizontal="left" vertical="center" wrapText="1"/>
    </xf>
    <xf numFmtId="4" fontId="42" fillId="36" borderId="25" xfId="0" applyNumberFormat="1" applyFont="1" applyFill="1" applyBorder="1" applyAlignment="1">
      <alignment horizontal="right" vertical="center"/>
    </xf>
    <xf numFmtId="4" fontId="42" fillId="36" borderId="26" xfId="0" applyNumberFormat="1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22" fillId="0" borderId="27" xfId="0" applyFont="1" applyFill="1" applyBorder="1" applyAlignment="1">
      <alignment horizontal="left" vertical="center" wrapText="1"/>
    </xf>
    <xf numFmtId="4" fontId="41" fillId="0" borderId="27" xfId="0" applyNumberFormat="1" applyFont="1" applyFill="1" applyBorder="1" applyAlignment="1">
      <alignment horizontal="right"/>
    </xf>
    <xf numFmtId="4" fontId="41" fillId="0" borderId="28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 vertical="center" wrapText="1"/>
    </xf>
    <xf numFmtId="4" fontId="41" fillId="0" borderId="29" xfId="0" applyNumberFormat="1" applyFont="1" applyFill="1" applyBorder="1" applyAlignment="1">
      <alignment horizontal="right"/>
    </xf>
    <xf numFmtId="0" fontId="43" fillId="36" borderId="30" xfId="0" applyFont="1" applyFill="1" applyBorder="1" applyAlignment="1">
      <alignment horizontal="left" vertical="center"/>
    </xf>
    <xf numFmtId="4" fontId="42" fillId="36" borderId="31" xfId="0" applyNumberFormat="1" applyFont="1" applyFill="1" applyBorder="1" applyAlignment="1">
      <alignment horizontal="right" vertical="center"/>
    </xf>
    <xf numFmtId="4" fontId="42" fillId="36" borderId="32" xfId="0" applyNumberFormat="1" applyFont="1" applyFill="1" applyBorder="1" applyAlignment="1">
      <alignment horizontal="right" vertical="center"/>
    </xf>
    <xf numFmtId="0" fontId="43" fillId="38" borderId="0" xfId="0" applyFont="1" applyFill="1" applyAlignment="1">
      <alignment horizontal="center" vertical="center"/>
    </xf>
    <xf numFmtId="0" fontId="44" fillId="0" borderId="0" xfId="0" applyFont="1" applyFill="1"/>
    <xf numFmtId="0" fontId="42" fillId="36" borderId="33" xfId="0" applyFont="1" applyFill="1" applyBorder="1" applyAlignment="1">
      <alignment horizontal="left" vertical="center" wrapText="1"/>
    </xf>
    <xf numFmtId="4" fontId="45" fillId="36" borderId="21" xfId="0" applyNumberFormat="1" applyFont="1" applyFill="1" applyBorder="1" applyAlignment="1">
      <alignment horizontal="right" vertical="center" wrapText="1"/>
    </xf>
    <xf numFmtId="4" fontId="45" fillId="36" borderId="34" xfId="0" applyNumberFormat="1" applyFont="1" applyFill="1" applyBorder="1" applyAlignment="1">
      <alignment horizontal="right" vertical="center" wrapText="1"/>
    </xf>
    <xf numFmtId="0" fontId="44" fillId="0" borderId="0" xfId="0" applyFont="1" applyFill="1" applyAlignment="1">
      <alignment vertical="center"/>
    </xf>
    <xf numFmtId="0" fontId="41" fillId="38" borderId="15" xfId="0" applyFont="1" applyFill="1" applyBorder="1" applyAlignment="1">
      <alignment wrapText="1"/>
    </xf>
    <xf numFmtId="4" fontId="41" fillId="38" borderId="11" xfId="0" applyNumberFormat="1" applyFont="1" applyFill="1" applyBorder="1" applyAlignment="1">
      <alignment horizontal="right" wrapText="1"/>
    </xf>
    <xf numFmtId="4" fontId="41" fillId="38" borderId="16" xfId="0" applyNumberFormat="1" applyFont="1" applyFill="1" applyBorder="1" applyAlignment="1">
      <alignment horizontal="right" wrapText="1"/>
    </xf>
    <xf numFmtId="0" fontId="46" fillId="38" borderId="0" xfId="0" applyFont="1" applyFill="1"/>
    <xf numFmtId="0" fontId="47" fillId="0" borderId="0" xfId="0" applyFont="1"/>
    <xf numFmtId="0" fontId="41" fillId="38" borderId="35" xfId="0" applyFont="1" applyFill="1" applyBorder="1" applyAlignment="1">
      <alignment wrapText="1"/>
    </xf>
    <xf numFmtId="4" fontId="41" fillId="38" borderId="0" xfId="0" applyNumberFormat="1" applyFont="1" applyFill="1" applyBorder="1" applyAlignment="1">
      <alignment horizontal="right" wrapText="1"/>
    </xf>
    <xf numFmtId="4" fontId="41" fillId="38" borderId="36" xfId="0" applyNumberFormat="1" applyFont="1" applyFill="1" applyBorder="1" applyAlignment="1">
      <alignment horizontal="right" wrapText="1"/>
    </xf>
    <xf numFmtId="0" fontId="41" fillId="39" borderId="30" xfId="0" applyFont="1" applyFill="1" applyBorder="1" applyAlignment="1">
      <alignment horizontal="left" wrapText="1"/>
    </xf>
    <xf numFmtId="4" fontId="41" fillId="39" borderId="31" xfId="0" applyNumberFormat="1" applyFont="1" applyFill="1" applyBorder="1" applyAlignment="1">
      <alignment horizontal="right"/>
    </xf>
    <xf numFmtId="4" fontId="41" fillId="39" borderId="32" xfId="0" applyNumberFormat="1" applyFont="1" applyFill="1" applyBorder="1" applyAlignment="1">
      <alignment horizontal="right"/>
    </xf>
    <xf numFmtId="0" fontId="24" fillId="0" borderId="0" xfId="0" applyFont="1" applyFill="1" applyAlignment="1">
      <alignment horizontal="center"/>
    </xf>
    <xf numFmtId="0" fontId="47" fillId="0" borderId="0" xfId="0" applyFont="1" applyAlignment="1"/>
    <xf numFmtId="0" fontId="18" fillId="0" borderId="38" xfId="0" applyFont="1" applyFill="1" applyBorder="1" applyAlignment="1">
      <alignment horizontal="left" indent="1"/>
    </xf>
    <xf numFmtId="0" fontId="18" fillId="0" borderId="39" xfId="0" applyFont="1" applyFill="1" applyBorder="1" applyAlignment="1">
      <alignment horizontal="left" indent="1"/>
    </xf>
    <xf numFmtId="0" fontId="18" fillId="0" borderId="40" xfId="0" applyFont="1" applyFill="1" applyBorder="1" applyAlignment="1">
      <alignment horizontal="left" indent="1"/>
    </xf>
    <xf numFmtId="0" fontId="42" fillId="36" borderId="41" xfId="0" applyFont="1" applyFill="1" applyBorder="1" applyAlignment="1">
      <alignment horizontal="left" vertical="center" wrapText="1"/>
    </xf>
    <xf numFmtId="4" fontId="45" fillId="36" borderId="25" xfId="0" applyNumberFormat="1" applyFont="1" applyFill="1" applyBorder="1" applyAlignment="1">
      <alignment horizontal="right" vertical="center" wrapText="1"/>
    </xf>
    <xf numFmtId="4" fontId="45" fillId="36" borderId="26" xfId="0" applyNumberFormat="1" applyFont="1" applyFill="1" applyBorder="1" applyAlignment="1">
      <alignment horizontal="right" vertical="center" wrapText="1"/>
    </xf>
    <xf numFmtId="0" fontId="18" fillId="0" borderId="0" xfId="0" applyFont="1" applyBorder="1" applyAlignment="1">
      <alignment horizontal="left" indent="1"/>
    </xf>
    <xf numFmtId="0" fontId="41" fillId="38" borderId="17" xfId="0" applyFont="1" applyFill="1" applyBorder="1" applyAlignment="1">
      <alignment wrapText="1"/>
    </xf>
    <xf numFmtId="4" fontId="41" fillId="38" borderId="18" xfId="0" applyNumberFormat="1" applyFont="1" applyFill="1" applyBorder="1" applyAlignment="1">
      <alignment horizontal="right" wrapText="1"/>
    </xf>
    <xf numFmtId="4" fontId="41" fillId="38" borderId="19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indent="1"/>
    </xf>
    <xf numFmtId="0" fontId="36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center" vertical="center"/>
    </xf>
    <xf numFmtId="0" fontId="46" fillId="0" borderId="0" xfId="0" applyFont="1" applyFill="1"/>
    <xf numFmtId="0" fontId="47" fillId="0" borderId="0" xfId="0" applyFont="1" applyFill="1"/>
    <xf numFmtId="0" fontId="47" fillId="0" borderId="0" xfId="0" applyFont="1" applyFill="1" applyAlignment="1"/>
    <xf numFmtId="0" fontId="22" fillId="37" borderId="11" xfId="0" applyFont="1" applyFill="1" applyBorder="1" applyAlignment="1">
      <alignment horizontal="left" wrapText="1" indent="1"/>
    </xf>
    <xf numFmtId="0" fontId="22" fillId="40" borderId="11" xfId="0" applyFont="1" applyFill="1" applyBorder="1" applyAlignment="1">
      <alignment horizontal="left" wrapText="1" indent="1"/>
    </xf>
    <xf numFmtId="0" fontId="22" fillId="35" borderId="11" xfId="0" applyFont="1" applyFill="1" applyBorder="1" applyAlignment="1">
      <alignment horizontal="left" wrapText="1" indent="1"/>
    </xf>
    <xf numFmtId="0" fontId="22" fillId="36" borderId="11" xfId="0" applyFont="1" applyFill="1" applyBorder="1" applyAlignment="1">
      <alignment horizontal="left" wrapText="1" indent="1"/>
    </xf>
    <xf numFmtId="43" fontId="22" fillId="33" borderId="11" xfId="1" applyFont="1" applyFill="1" applyBorder="1" applyAlignment="1">
      <alignment horizontal="right" wrapText="1" indent="1"/>
    </xf>
    <xf numFmtId="43" fontId="22" fillId="33" borderId="11" xfId="1" applyFont="1" applyFill="1" applyBorder="1" applyAlignment="1">
      <alignment horizontal="left" wrapText="1" indent="1"/>
    </xf>
    <xf numFmtId="43" fontId="18" fillId="0" borderId="0" xfId="1" applyFont="1" applyAlignment="1">
      <alignment horizontal="left" indent="1"/>
    </xf>
    <xf numFmtId="43" fontId="20" fillId="0" borderId="10" xfId="1" applyFont="1" applyBorder="1" applyAlignment="1">
      <alignment horizontal="center" vertical="center" wrapText="1" indent="1"/>
    </xf>
    <xf numFmtId="43" fontId="21" fillId="33" borderId="11" xfId="1" applyFont="1" applyFill="1" applyBorder="1" applyAlignment="1">
      <alignment horizontal="right" wrapText="1" indent="1"/>
    </xf>
    <xf numFmtId="43" fontId="23" fillId="33" borderId="11" xfId="1" applyFont="1" applyFill="1" applyBorder="1" applyAlignment="1">
      <alignment horizontal="right" wrapText="1" indent="1"/>
    </xf>
    <xf numFmtId="43" fontId="22" fillId="36" borderId="11" xfId="1" applyFont="1" applyFill="1" applyBorder="1" applyAlignment="1">
      <alignment horizontal="right" wrapText="1" indent="1"/>
    </xf>
    <xf numFmtId="43" fontId="21" fillId="33" borderId="11" xfId="1" applyFont="1" applyFill="1" applyBorder="1" applyAlignment="1">
      <alignment horizontal="left" wrapText="1" indent="1"/>
    </xf>
    <xf numFmtId="43" fontId="22" fillId="35" borderId="11" xfId="1" applyFont="1" applyFill="1" applyBorder="1" applyAlignment="1">
      <alignment horizontal="right" wrapText="1" indent="1"/>
    </xf>
    <xf numFmtId="43" fontId="22" fillId="40" borderId="11" xfId="1" applyFont="1" applyFill="1" applyBorder="1" applyAlignment="1">
      <alignment horizontal="right" wrapText="1" indent="1"/>
    </xf>
    <xf numFmtId="43" fontId="26" fillId="35" borderId="11" xfId="1" applyFont="1" applyFill="1" applyBorder="1" applyAlignment="1">
      <alignment horizontal="right" wrapText="1" indent="1"/>
    </xf>
    <xf numFmtId="43" fontId="22" fillId="37" borderId="11" xfId="1" applyFont="1" applyFill="1" applyBorder="1" applyAlignment="1">
      <alignment horizontal="right" wrapText="1" indent="1"/>
    </xf>
    <xf numFmtId="43" fontId="26" fillId="36" borderId="11" xfId="1" applyFont="1" applyFill="1" applyBorder="1" applyAlignment="1">
      <alignment horizontal="right" wrapText="1" indent="1"/>
    </xf>
    <xf numFmtId="0" fontId="27" fillId="41" borderId="11" xfId="0" applyFont="1" applyFill="1" applyBorder="1" applyAlignment="1">
      <alignment horizontal="left" wrapText="1" indent="1"/>
    </xf>
    <xf numFmtId="43" fontId="27" fillId="41" borderId="11" xfId="1" applyFont="1" applyFill="1" applyBorder="1" applyAlignment="1">
      <alignment horizontal="right" wrapText="1" indent="1"/>
    </xf>
    <xf numFmtId="0" fontId="49" fillId="33" borderId="0" xfId="0" applyFont="1" applyFill="1" applyAlignment="1">
      <alignment horizontal="left" indent="1"/>
    </xf>
    <xf numFmtId="0" fontId="33" fillId="34" borderId="11" xfId="0" applyFont="1" applyFill="1" applyBorder="1" applyAlignment="1">
      <alignment horizontal="left" wrapText="1" indent="1"/>
    </xf>
    <xf numFmtId="43" fontId="33" fillId="34" borderId="11" xfId="1" applyFont="1" applyFill="1" applyBorder="1" applyAlignment="1">
      <alignment horizontal="right" wrapText="1" indent="1"/>
    </xf>
    <xf numFmtId="0" fontId="22" fillId="42" borderId="11" xfId="0" applyFont="1" applyFill="1" applyBorder="1" applyAlignment="1">
      <alignment horizontal="left" wrapText="1" indent="3"/>
    </xf>
    <xf numFmtId="43" fontId="22" fillId="42" borderId="11" xfId="1" applyFont="1" applyFill="1" applyBorder="1" applyAlignment="1">
      <alignment horizontal="right" wrapText="1" indent="1"/>
    </xf>
    <xf numFmtId="43" fontId="22" fillId="42" borderId="11" xfId="1" applyFont="1" applyFill="1" applyBorder="1" applyAlignment="1">
      <alignment horizontal="left" wrapText="1" indent="1"/>
    </xf>
    <xf numFmtId="43" fontId="33" fillId="34" borderId="11" xfId="1" applyFont="1" applyFill="1" applyBorder="1" applyAlignment="1">
      <alignment horizontal="left" wrapText="1" indent="1"/>
    </xf>
    <xf numFmtId="0" fontId="37" fillId="33" borderId="0" xfId="0" applyFont="1" applyFill="1" applyAlignment="1">
      <alignment horizontal="left" indent="1"/>
    </xf>
    <xf numFmtId="0" fontId="30" fillId="0" borderId="35" xfId="44" applyNumberFormat="1" applyFont="1" applyFill="1" applyBorder="1" applyAlignment="1" applyProtection="1">
      <alignment horizontal="center"/>
    </xf>
    <xf numFmtId="0" fontId="30" fillId="0" borderId="0" xfId="44" applyNumberFormat="1" applyFont="1" applyFill="1" applyBorder="1" applyAlignment="1" applyProtection="1">
      <alignment horizontal="center"/>
    </xf>
    <xf numFmtId="0" fontId="30" fillId="0" borderId="36" xfId="44" applyNumberFormat="1" applyFont="1" applyFill="1" applyBorder="1" applyAlignment="1" applyProtection="1">
      <alignment horizontal="center"/>
    </xf>
    <xf numFmtId="4" fontId="48" fillId="33" borderId="0" xfId="0" applyNumberFormat="1" applyFont="1" applyFill="1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31" fillId="0" borderId="0" xfId="44" applyNumberFormat="1" applyFont="1" applyFill="1" applyBorder="1" applyAlignment="1" applyProtection="1">
      <alignment horizontal="center"/>
    </xf>
    <xf numFmtId="4" fontId="48" fillId="33" borderId="37" xfId="0" applyNumberFormat="1" applyFont="1" applyFill="1" applyBorder="1" applyAlignment="1">
      <alignment horizontal="center"/>
    </xf>
  </cellXfs>
  <cellStyles count="45">
    <cellStyle name="20% - Isticanje1" xfId="21" builtinId="30" customBuiltin="1"/>
    <cellStyle name="20% - Isticanje2" xfId="25" builtinId="34" customBuiltin="1"/>
    <cellStyle name="20% - Isticanje3" xfId="29" builtinId="38" customBuiltin="1"/>
    <cellStyle name="20% - Isticanje4" xfId="33" builtinId="42" customBuiltin="1"/>
    <cellStyle name="20% - Isticanje5" xfId="37" builtinId="46" customBuiltin="1"/>
    <cellStyle name="20% - Isticanje6" xfId="41" builtinId="50" customBuiltin="1"/>
    <cellStyle name="40% - Isticanje1" xfId="22" builtinId="31" customBuiltin="1"/>
    <cellStyle name="40% - Isticanje2" xfId="26" builtinId="35" customBuiltin="1"/>
    <cellStyle name="40% - Isticanje3" xfId="30" builtinId="39" customBuiltin="1"/>
    <cellStyle name="40% - Isticanje4" xfId="34" builtinId="43" customBuiltin="1"/>
    <cellStyle name="40% - Isticanje5" xfId="38" builtinId="47" customBuiltin="1"/>
    <cellStyle name="40% - Isticanje6" xfId="42" builtinId="51" customBuiltin="1"/>
    <cellStyle name="60% - Isticanje1" xfId="23" builtinId="32" customBuiltin="1"/>
    <cellStyle name="60% - Isticanje2" xfId="27" builtinId="36" customBuiltin="1"/>
    <cellStyle name="60% - Isticanje3" xfId="31" builtinId="40" customBuiltin="1"/>
    <cellStyle name="60% - Isticanje4" xfId="35" builtinId="44" customBuiltin="1"/>
    <cellStyle name="60% - Isticanje5" xfId="39" builtinId="48" customBuiltin="1"/>
    <cellStyle name="60% - Isticanje6" xfId="43" builtinId="52" customBuiltin="1"/>
    <cellStyle name="Bilješka" xfId="17" builtinId="10" customBuiltin="1"/>
    <cellStyle name="Dobro" xfId="8" builtinId="26" customBuiltin="1"/>
    <cellStyle name="Isticanje1" xfId="20" builtinId="29" customBuiltin="1"/>
    <cellStyle name="Isticanje2" xfId="24" builtinId="33" customBuiltin="1"/>
    <cellStyle name="Isticanje3" xfId="28" builtinId="37" customBuiltin="1"/>
    <cellStyle name="Isticanje4" xfId="32" builtinId="41" customBuiltin="1"/>
    <cellStyle name="Isticanje5" xfId="36" builtinId="45" customBuiltin="1"/>
    <cellStyle name="Isticanje6" xfId="40" builtinId="49" customBuiltin="1"/>
    <cellStyle name="Izlaz" xfId="12" builtinId="21" customBuiltin="1"/>
    <cellStyle name="Izračun" xfId="13" builtinId="22" customBuiltin="1"/>
    <cellStyle name="Loše" xfId="9" builtinId="27" customBuiltin="1"/>
    <cellStyle name="Naslov" xfId="3" builtinId="15" customBuiltin="1"/>
    <cellStyle name="Naslov 1" xfId="4" builtinId="16" customBuiltin="1"/>
    <cellStyle name="Naslov 2" xfId="5" builtinId="17" customBuiltin="1"/>
    <cellStyle name="Naslov 3" xfId="6" builtinId="18" customBuiltin="1"/>
    <cellStyle name="Naslov 4" xfId="7" builtinId="19" customBuiltin="1"/>
    <cellStyle name="Neutralno" xfId="10" builtinId="28" customBuiltin="1"/>
    <cellStyle name="Normalno" xfId="0" builtinId="0"/>
    <cellStyle name="Obično_bilanca" xfId="44" xr:uid="{00000000-0005-0000-0000-000024000000}"/>
    <cellStyle name="Povezana ćelija" xfId="14" builtinId="24" customBuiltin="1"/>
    <cellStyle name="Provjera ćelije" xfId="15" builtinId="23" customBuiltin="1"/>
    <cellStyle name="Tekst objašnjenja" xfId="18" builtinId="53" customBuiltin="1"/>
    <cellStyle name="Tekst upozorenja" xfId="16" builtinId="11" customBuiltin="1"/>
    <cellStyle name="Ukupni zbroj" xfId="19" builtinId="25" customBuiltin="1"/>
    <cellStyle name="Unos" xfId="11" builtinId="20" customBuiltin="1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ADD8E6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>
      <selection activeCell="D18" sqref="D18"/>
    </sheetView>
  </sheetViews>
  <sheetFormatPr defaultColWidth="9.140625" defaultRowHeight="11.25" x14ac:dyDescent="0.15"/>
  <cols>
    <col min="1" max="1" width="51.28515625" style="1" customWidth="1"/>
    <col min="2" max="2" width="22" style="1" customWidth="1"/>
    <col min="3" max="3" width="21.42578125" style="1" customWidth="1"/>
    <col min="4" max="4" width="21.140625" style="1" customWidth="1"/>
    <col min="5" max="16384" width="9.140625" style="1"/>
  </cols>
  <sheetData>
    <row r="1" spans="1:19" ht="43.5" customHeight="1" x14ac:dyDescent="0.15">
      <c r="A1" s="125" t="s">
        <v>82</v>
      </c>
      <c r="B1" s="125"/>
      <c r="C1" s="125"/>
      <c r="D1" s="125"/>
      <c r="I1" s="33"/>
    </row>
    <row r="2" spans="1:19" ht="20.25" x14ac:dyDescent="0.15">
      <c r="A2" s="125" t="s">
        <v>57</v>
      </c>
      <c r="B2" s="125"/>
      <c r="C2" s="125"/>
      <c r="D2" s="125"/>
      <c r="I2" s="33"/>
    </row>
    <row r="3" spans="1:19" ht="18.75" hidden="1" x14ac:dyDescent="0.15">
      <c r="A3" s="16"/>
      <c r="B3" s="16"/>
      <c r="C3" s="16"/>
      <c r="D3" s="16"/>
      <c r="I3" s="33"/>
    </row>
    <row r="4" spans="1:19" ht="20.25" thickBot="1" x14ac:dyDescent="0.35">
      <c r="A4" s="126" t="s">
        <v>58</v>
      </c>
      <c r="B4" s="126"/>
      <c r="C4" s="126"/>
      <c r="D4" s="126"/>
      <c r="I4" s="33"/>
    </row>
    <row r="5" spans="1:19" s="2" customFormat="1" ht="28.5" x14ac:dyDescent="0.15">
      <c r="A5" s="17" t="s">
        <v>59</v>
      </c>
      <c r="B5" s="18" t="s">
        <v>83</v>
      </c>
      <c r="C5" s="18" t="s">
        <v>60</v>
      </c>
      <c r="D5" s="19" t="s">
        <v>84</v>
      </c>
      <c r="I5" s="15"/>
    </row>
    <row r="6" spans="1:19" s="4" customFormat="1" ht="15.75" x14ac:dyDescent="0.25">
      <c r="A6" s="20" t="s">
        <v>61</v>
      </c>
      <c r="B6" s="21">
        <f>B7</f>
        <v>2051028.38</v>
      </c>
      <c r="C6" s="21">
        <f>C7</f>
        <v>312580.67</v>
      </c>
      <c r="D6" s="22">
        <f>D7</f>
        <v>2363609.0499999998</v>
      </c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s="4" customFormat="1" ht="15.75" x14ac:dyDescent="0.25">
      <c r="A7" s="23" t="s">
        <v>62</v>
      </c>
      <c r="B7" s="12">
        <v>2051028.38</v>
      </c>
      <c r="C7" s="12">
        <v>312580.67</v>
      </c>
      <c r="D7" s="12">
        <v>2363609.0499999998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1:19" s="4" customFormat="1" ht="15.75" x14ac:dyDescent="0.25">
      <c r="A8" s="23" t="s">
        <v>63</v>
      </c>
      <c r="B8" s="24">
        <v>0</v>
      </c>
      <c r="C8" s="24">
        <v>0</v>
      </c>
      <c r="D8" s="25"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19" s="4" customFormat="1" ht="15.75" x14ac:dyDescent="0.25">
      <c r="A9" s="20" t="s">
        <v>64</v>
      </c>
      <c r="B9" s="21">
        <f>B10+B11</f>
        <v>2054678.6</v>
      </c>
      <c r="C9" s="21">
        <f>C10+C11</f>
        <v>314823.17</v>
      </c>
      <c r="D9" s="22">
        <f>D10+D11</f>
        <v>2369501.77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</row>
    <row r="10" spans="1:19" s="4" customFormat="1" ht="15.75" x14ac:dyDescent="0.25">
      <c r="A10" s="23" t="s">
        <v>65</v>
      </c>
      <c r="B10" s="12">
        <v>2030698.6</v>
      </c>
      <c r="C10" s="12">
        <v>296447.81</v>
      </c>
      <c r="D10" s="12">
        <v>2327146.41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</row>
    <row r="11" spans="1:19" s="4" customFormat="1" ht="15" x14ac:dyDescent="0.2">
      <c r="A11" s="23" t="s">
        <v>16</v>
      </c>
      <c r="B11" s="12">
        <v>23980</v>
      </c>
      <c r="C11" s="12">
        <v>18375.36</v>
      </c>
      <c r="D11" s="12">
        <v>42355.360000000001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19" s="29" customFormat="1" ht="16.5" thickBot="1" x14ac:dyDescent="0.3">
      <c r="A12" s="26" t="s">
        <v>66</v>
      </c>
      <c r="B12" s="27">
        <f>SUM(B7-B10-B11)</f>
        <v>-3650.2200000002049</v>
      </c>
      <c r="C12" s="27">
        <f>SUM(C7-C10-C11)</f>
        <v>-2242.5000000000146</v>
      </c>
      <c r="D12" s="28">
        <f>SUM(D7-D10-D11)</f>
        <v>-5892.7200000003359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</row>
    <row r="13" spans="1:19" s="32" customFormat="1" ht="14.25" x14ac:dyDescent="0.2">
      <c r="A13" s="30"/>
      <c r="B13" s="31"/>
      <c r="C13" s="31"/>
      <c r="D13" s="31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spans="1:19" x14ac:dyDescent="0.15">
      <c r="I14" s="33"/>
    </row>
    <row r="15" spans="1:19" s="33" customFormat="1" x14ac:dyDescent="0.15"/>
    <row r="16" spans="1:19" s="34" customFormat="1" ht="19.5" thickBot="1" x14ac:dyDescent="0.35">
      <c r="A16" s="122" t="s">
        <v>67</v>
      </c>
      <c r="B16" s="122"/>
      <c r="C16" s="122"/>
      <c r="D16" s="122"/>
    </row>
    <row r="17" spans="1:9" s="33" customFormat="1" ht="22.5" x14ac:dyDescent="0.15">
      <c r="A17" s="35" t="s">
        <v>59</v>
      </c>
      <c r="B17" s="36" t="s">
        <v>83</v>
      </c>
      <c r="C17" s="36" t="s">
        <v>60</v>
      </c>
      <c r="D17" s="37" t="s">
        <v>84</v>
      </c>
    </row>
    <row r="18" spans="1:9" s="33" customFormat="1" ht="14.25" x14ac:dyDescent="0.2">
      <c r="A18" s="38" t="s">
        <v>68</v>
      </c>
      <c r="B18" s="39">
        <v>0</v>
      </c>
      <c r="C18" s="40">
        <v>0</v>
      </c>
      <c r="D18" s="41">
        <v>0</v>
      </c>
    </row>
    <row r="19" spans="1:9" s="45" customFormat="1" ht="14.25" x14ac:dyDescent="0.2">
      <c r="A19" s="42" t="s">
        <v>69</v>
      </c>
      <c r="B19" s="43">
        <v>0</v>
      </c>
      <c r="C19" s="43">
        <v>0</v>
      </c>
      <c r="D19" s="44">
        <v>0</v>
      </c>
    </row>
    <row r="20" spans="1:9" s="49" customFormat="1" ht="15.75" thickBot="1" x14ac:dyDescent="0.3">
      <c r="A20" s="46" t="s">
        <v>70</v>
      </c>
      <c r="B20" s="47">
        <v>0</v>
      </c>
      <c r="C20" s="47">
        <v>0</v>
      </c>
      <c r="D20" s="48">
        <v>0</v>
      </c>
    </row>
    <row r="21" spans="1:9" s="45" customFormat="1" ht="14.25" x14ac:dyDescent="0.2">
      <c r="A21" s="50"/>
      <c r="B21" s="51"/>
      <c r="C21" s="51"/>
      <c r="D21" s="51"/>
    </row>
    <row r="22" spans="1:9" s="45" customFormat="1" ht="14.25" hidden="1" x14ac:dyDescent="0.2">
      <c r="A22" s="50"/>
      <c r="B22" s="52"/>
      <c r="C22" s="52"/>
      <c r="D22" s="52"/>
    </row>
    <row r="23" spans="1:9" s="45" customFormat="1" ht="15" thickBot="1" x14ac:dyDescent="0.25">
      <c r="A23" s="53"/>
      <c r="B23" s="54"/>
      <c r="C23" s="54"/>
      <c r="D23" s="54"/>
    </row>
    <row r="24" spans="1:9" s="58" customFormat="1" ht="15.75" thickBot="1" x14ac:dyDescent="0.3">
      <c r="A24" s="55" t="s">
        <v>71</v>
      </c>
      <c r="B24" s="56">
        <v>0</v>
      </c>
      <c r="C24" s="56">
        <v>0</v>
      </c>
      <c r="D24" s="57">
        <v>0</v>
      </c>
      <c r="I24" s="90"/>
    </row>
    <row r="25" spans="1:9" s="33" customFormat="1" ht="19.5" thickBot="1" x14ac:dyDescent="0.35">
      <c r="A25" s="122" t="s">
        <v>72</v>
      </c>
      <c r="B25" s="122"/>
      <c r="C25" s="122"/>
      <c r="D25" s="122"/>
    </row>
    <row r="26" spans="1:9" s="59" customFormat="1" ht="22.5" x14ac:dyDescent="0.25">
      <c r="A26" s="35" t="s">
        <v>73</v>
      </c>
      <c r="B26" s="36" t="s">
        <v>83</v>
      </c>
      <c r="C26" s="36" t="s">
        <v>60</v>
      </c>
      <c r="D26" s="37" t="s">
        <v>84</v>
      </c>
    </row>
    <row r="27" spans="1:9" s="63" customFormat="1" ht="30" x14ac:dyDescent="0.25">
      <c r="A27" s="60" t="s">
        <v>74</v>
      </c>
      <c r="B27" s="61">
        <f>B28</f>
        <v>3650.22</v>
      </c>
      <c r="C27" s="61">
        <f>D27-B27</f>
        <v>2242.4999999999995</v>
      </c>
      <c r="D27" s="62">
        <f>SUM(D28-D29)</f>
        <v>5892.7199999999993</v>
      </c>
    </row>
    <row r="28" spans="1:9" s="67" customFormat="1" ht="15.75" x14ac:dyDescent="0.25">
      <c r="A28" s="64" t="s">
        <v>75</v>
      </c>
      <c r="B28" s="65">
        <v>3650.22</v>
      </c>
      <c r="C28" s="65">
        <f>D28-B28</f>
        <v>9459.08</v>
      </c>
      <c r="D28" s="66">
        <v>13109.3</v>
      </c>
      <c r="E28" s="67">
        <v>0</v>
      </c>
      <c r="I28" s="91"/>
    </row>
    <row r="29" spans="1:9" s="68" customFormat="1" ht="15" x14ac:dyDescent="0.25">
      <c r="A29" s="64" t="s">
        <v>76</v>
      </c>
      <c r="B29" s="65">
        <v>0</v>
      </c>
      <c r="C29" s="65">
        <v>0</v>
      </c>
      <c r="D29" s="66">
        <v>7216.58</v>
      </c>
      <c r="I29" s="92"/>
    </row>
    <row r="30" spans="1:9" s="68" customFormat="1" ht="15" thickBot="1" x14ac:dyDescent="0.25">
      <c r="A30" s="69"/>
      <c r="B30" s="70"/>
      <c r="C30" s="70"/>
      <c r="D30" s="71"/>
      <c r="I30" s="92"/>
    </row>
    <row r="31" spans="1:9" s="75" customFormat="1" ht="15" thickBot="1" x14ac:dyDescent="0.25">
      <c r="A31" s="72" t="s">
        <v>77</v>
      </c>
      <c r="B31" s="73"/>
      <c r="C31" s="73"/>
      <c r="D31" s="74"/>
    </row>
    <row r="32" spans="1:9" s="76" customFormat="1" ht="18.75" x14ac:dyDescent="0.3">
      <c r="A32" s="127"/>
      <c r="B32" s="127"/>
      <c r="C32" s="127"/>
      <c r="D32" s="127"/>
      <c r="I32" s="93"/>
    </row>
    <row r="33" spans="1:4" hidden="1" x14ac:dyDescent="0.15"/>
    <row r="34" spans="1:4" ht="12" thickBot="1" x14ac:dyDescent="0.2"/>
    <row r="35" spans="1:4" ht="22.5" x14ac:dyDescent="0.15">
      <c r="A35" s="35" t="s">
        <v>73</v>
      </c>
      <c r="B35" s="36" t="s">
        <v>83</v>
      </c>
      <c r="C35" s="36" t="s">
        <v>60</v>
      </c>
      <c r="D35" s="37" t="s">
        <v>84</v>
      </c>
    </row>
    <row r="36" spans="1:4" s="34" customFormat="1" ht="18.75" x14ac:dyDescent="0.3">
      <c r="A36" s="121" t="s">
        <v>78</v>
      </c>
      <c r="B36" s="122"/>
      <c r="C36" s="122"/>
      <c r="D36" s="123"/>
    </row>
    <row r="37" spans="1:4" s="33" customFormat="1" hidden="1" x14ac:dyDescent="0.15">
      <c r="A37" s="77"/>
      <c r="B37" s="78"/>
      <c r="C37" s="78"/>
      <c r="D37" s="79"/>
    </row>
    <row r="38" spans="1:4" s="63" customFormat="1" ht="30.75" thickBot="1" x14ac:dyDescent="0.3">
      <c r="A38" s="80" t="s">
        <v>79</v>
      </c>
      <c r="B38" s="81">
        <f>B12+B20+B27</f>
        <v>-2.0509105524979532E-10</v>
      </c>
      <c r="C38" s="81">
        <v>0</v>
      </c>
      <c r="D38" s="82">
        <f>D12+D20+D27</f>
        <v>-3.3651303965598345E-10</v>
      </c>
    </row>
    <row r="39" spans="1:4" x14ac:dyDescent="0.15">
      <c r="A39" s="83"/>
      <c r="B39" s="83"/>
      <c r="C39" s="83"/>
      <c r="D39" s="83"/>
    </row>
    <row r="40" spans="1:4" s="76" customFormat="1" ht="18.75" x14ac:dyDescent="0.3">
      <c r="A40" s="124" t="s">
        <v>80</v>
      </c>
      <c r="B40" s="124"/>
      <c r="C40" s="124"/>
      <c r="D40" s="124"/>
    </row>
    <row r="41" spans="1:4" hidden="1" x14ac:dyDescent="0.15"/>
    <row r="42" spans="1:4" ht="12" thickBot="1" x14ac:dyDescent="0.2"/>
    <row r="43" spans="1:4" ht="22.5" x14ac:dyDescent="0.15">
      <c r="A43" s="35" t="s">
        <v>73</v>
      </c>
      <c r="B43" s="36" t="s">
        <v>83</v>
      </c>
      <c r="C43" s="36" t="s">
        <v>60</v>
      </c>
      <c r="D43" s="37" t="s">
        <v>84</v>
      </c>
    </row>
    <row r="44" spans="1:4" s="68" customFormat="1" ht="15" thickBot="1" x14ac:dyDescent="0.25">
      <c r="A44" s="84"/>
      <c r="B44" s="85">
        <v>0</v>
      </c>
      <c r="C44" s="85">
        <v>0</v>
      </c>
      <c r="D44" s="86">
        <v>0</v>
      </c>
    </row>
    <row r="45" spans="1:4" s="87" customFormat="1" ht="12.75" x14ac:dyDescent="0.2">
      <c r="A45" s="87" t="s">
        <v>81</v>
      </c>
    </row>
  </sheetData>
  <mergeCells count="8">
    <mergeCell ref="A36:D36"/>
    <mergeCell ref="A40:D40"/>
    <mergeCell ref="A1:D1"/>
    <mergeCell ref="A2:D2"/>
    <mergeCell ref="A4:D4"/>
    <mergeCell ref="A16:D16"/>
    <mergeCell ref="A25:D25"/>
    <mergeCell ref="A32:D3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21"/>
  <sheetViews>
    <sheetView showGridLines="0" workbookViewId="0">
      <selection activeCell="B1" sqref="B1:E1048576"/>
    </sheetView>
  </sheetViews>
  <sheetFormatPr defaultRowHeight="11.25" x14ac:dyDescent="0.15"/>
  <cols>
    <col min="1" max="1" width="62.42578125" style="1" customWidth="1"/>
    <col min="2" max="2" width="17.7109375" style="100" customWidth="1"/>
    <col min="3" max="3" width="25.42578125" style="100" customWidth="1"/>
    <col min="4" max="4" width="22.28515625" style="100" customWidth="1"/>
    <col min="5" max="5" width="13.42578125" style="100" customWidth="1"/>
    <col min="6" max="16384" width="9.140625" style="1"/>
  </cols>
  <sheetData>
    <row r="2" spans="1:5" ht="22.5" x14ac:dyDescent="0.3">
      <c r="A2" s="11" t="s">
        <v>20</v>
      </c>
    </row>
    <row r="3" spans="1:5" ht="12" thickBot="1" x14ac:dyDescent="0.2"/>
    <row r="4" spans="1:5" s="2" customFormat="1" ht="37.5" customHeight="1" thickBot="1" x14ac:dyDescent="0.2">
      <c r="A4" s="3" t="s">
        <v>0</v>
      </c>
      <c r="B4" s="101" t="s">
        <v>85</v>
      </c>
      <c r="C4" s="101" t="s">
        <v>1</v>
      </c>
      <c r="D4" s="101" t="s">
        <v>86</v>
      </c>
      <c r="E4" s="101" t="s">
        <v>2</v>
      </c>
    </row>
    <row r="5" spans="1:5" s="4" customFormat="1" ht="12.75" x14ac:dyDescent="0.2">
      <c r="A5" s="5" t="s">
        <v>3</v>
      </c>
      <c r="B5" s="99"/>
      <c r="C5" s="99"/>
      <c r="D5" s="99"/>
      <c r="E5" s="99"/>
    </row>
    <row r="6" spans="1:5" s="4" customFormat="1" ht="20.25" customHeight="1" x14ac:dyDescent="0.2">
      <c r="A6" s="95" t="s">
        <v>4</v>
      </c>
      <c r="B6" s="107">
        <v>2051028.38</v>
      </c>
      <c r="C6" s="107">
        <v>312580.67</v>
      </c>
      <c r="D6" s="107">
        <v>2363609.0499999998</v>
      </c>
      <c r="E6" s="107">
        <v>115.24</v>
      </c>
    </row>
    <row r="7" spans="1:5" s="4" customFormat="1" ht="24.75" customHeight="1" x14ac:dyDescent="0.2">
      <c r="A7" s="5" t="s">
        <v>5</v>
      </c>
      <c r="B7" s="98">
        <v>1797456.3</v>
      </c>
      <c r="C7" s="98">
        <v>290089.09000000003</v>
      </c>
      <c r="D7" s="98">
        <v>2087545.39</v>
      </c>
      <c r="E7" s="98">
        <v>116.14</v>
      </c>
    </row>
    <row r="8" spans="1:5" s="4" customFormat="1" ht="31.5" customHeight="1" x14ac:dyDescent="0.2">
      <c r="A8" s="5" t="s">
        <v>6</v>
      </c>
      <c r="B8" s="98">
        <v>25850</v>
      </c>
      <c r="C8" s="98">
        <v>5270</v>
      </c>
      <c r="D8" s="98">
        <v>31120</v>
      </c>
      <c r="E8" s="98">
        <v>120.39</v>
      </c>
    </row>
    <row r="9" spans="1:5" s="4" customFormat="1" ht="30" customHeight="1" x14ac:dyDescent="0.2">
      <c r="A9" s="5" t="s">
        <v>7</v>
      </c>
      <c r="B9" s="98">
        <v>21000</v>
      </c>
      <c r="C9" s="98">
        <v>2700</v>
      </c>
      <c r="D9" s="98">
        <v>23700</v>
      </c>
      <c r="E9" s="98">
        <v>112.86</v>
      </c>
    </row>
    <row r="10" spans="1:5" s="4" customFormat="1" ht="26.25" customHeight="1" x14ac:dyDescent="0.2">
      <c r="A10" s="5" t="s">
        <v>8</v>
      </c>
      <c r="B10" s="98">
        <v>206722.08</v>
      </c>
      <c r="C10" s="98">
        <v>14521.58</v>
      </c>
      <c r="D10" s="98">
        <v>221243.66</v>
      </c>
      <c r="E10" s="98">
        <v>107.02</v>
      </c>
    </row>
    <row r="11" spans="1:5" s="4" customFormat="1" ht="23.25" customHeight="1" x14ac:dyDescent="0.2">
      <c r="A11" s="13" t="s">
        <v>9</v>
      </c>
      <c r="B11" s="108">
        <v>2051028.38</v>
      </c>
      <c r="C11" s="108">
        <v>312580.67</v>
      </c>
      <c r="D11" s="108">
        <v>2363609.0499999998</v>
      </c>
      <c r="E11" s="108">
        <v>115.24</v>
      </c>
    </row>
    <row r="12" spans="1:5" s="4" customFormat="1" ht="24" customHeight="1" x14ac:dyDescent="0.2">
      <c r="A12" s="94" t="s">
        <v>10</v>
      </c>
      <c r="B12" s="109">
        <v>2030698.6</v>
      </c>
      <c r="C12" s="109">
        <v>296447.81</v>
      </c>
      <c r="D12" s="109">
        <v>2327146.41</v>
      </c>
      <c r="E12" s="109">
        <v>114.6</v>
      </c>
    </row>
    <row r="13" spans="1:5" s="4" customFormat="1" ht="16.5" customHeight="1" x14ac:dyDescent="0.2">
      <c r="A13" s="5" t="s">
        <v>11</v>
      </c>
      <c r="B13" s="98">
        <v>1672323.75</v>
      </c>
      <c r="C13" s="98">
        <v>262877.56</v>
      </c>
      <c r="D13" s="98">
        <v>1935201.31</v>
      </c>
      <c r="E13" s="98">
        <v>115.72</v>
      </c>
    </row>
    <row r="14" spans="1:5" s="4" customFormat="1" ht="15.75" customHeight="1" x14ac:dyDescent="0.2">
      <c r="A14" s="5" t="s">
        <v>12</v>
      </c>
      <c r="B14" s="98">
        <v>311347.21000000002</v>
      </c>
      <c r="C14" s="98">
        <v>34348.54</v>
      </c>
      <c r="D14" s="98">
        <v>345695.75</v>
      </c>
      <c r="E14" s="98">
        <v>111.03</v>
      </c>
    </row>
    <row r="15" spans="1:5" s="4" customFormat="1" ht="16.5" customHeight="1" x14ac:dyDescent="0.2">
      <c r="A15" s="5" t="s">
        <v>13</v>
      </c>
      <c r="B15" s="98">
        <v>843.64</v>
      </c>
      <c r="C15" s="99"/>
      <c r="D15" s="98">
        <v>843.64</v>
      </c>
      <c r="E15" s="98">
        <v>100</v>
      </c>
    </row>
    <row r="16" spans="1:5" s="4" customFormat="1" ht="30.75" customHeight="1" x14ac:dyDescent="0.2">
      <c r="A16" s="5" t="s">
        <v>14</v>
      </c>
      <c r="B16" s="98">
        <v>45050</v>
      </c>
      <c r="C16" s="98">
        <v>-760.29</v>
      </c>
      <c r="D16" s="98">
        <v>44289.71</v>
      </c>
      <c r="E16" s="98">
        <v>98.31</v>
      </c>
    </row>
    <row r="17" spans="1:5" s="4" customFormat="1" ht="18.75" customHeight="1" x14ac:dyDescent="0.2">
      <c r="A17" s="5" t="s">
        <v>15</v>
      </c>
      <c r="B17" s="98">
        <v>1134</v>
      </c>
      <c r="C17" s="98">
        <v>-18</v>
      </c>
      <c r="D17" s="98">
        <v>1116</v>
      </c>
      <c r="E17" s="98">
        <v>98.41</v>
      </c>
    </row>
    <row r="18" spans="1:5" s="4" customFormat="1" ht="18.75" customHeight="1" x14ac:dyDescent="0.2">
      <c r="A18" s="94" t="s">
        <v>16</v>
      </c>
      <c r="B18" s="109">
        <v>23980</v>
      </c>
      <c r="C18" s="109">
        <v>18375.36</v>
      </c>
      <c r="D18" s="109">
        <v>42355.360000000001</v>
      </c>
      <c r="E18" s="109">
        <v>176.63</v>
      </c>
    </row>
    <row r="19" spans="1:5" s="4" customFormat="1" ht="18" customHeight="1" x14ac:dyDescent="0.2">
      <c r="A19" s="5" t="s">
        <v>17</v>
      </c>
      <c r="B19" s="98">
        <v>12730</v>
      </c>
      <c r="C19" s="98">
        <v>18375.36</v>
      </c>
      <c r="D19" s="98">
        <v>31105.360000000001</v>
      </c>
      <c r="E19" s="98">
        <v>244.35</v>
      </c>
    </row>
    <row r="20" spans="1:5" s="4" customFormat="1" ht="18" customHeight="1" x14ac:dyDescent="0.2">
      <c r="A20" s="5" t="s">
        <v>18</v>
      </c>
      <c r="B20" s="98">
        <v>11250</v>
      </c>
      <c r="C20" s="99"/>
      <c r="D20" s="98">
        <v>11250</v>
      </c>
      <c r="E20" s="98">
        <v>100</v>
      </c>
    </row>
    <row r="21" spans="1:5" s="4" customFormat="1" ht="24.75" customHeight="1" x14ac:dyDescent="0.2">
      <c r="A21" s="14" t="s">
        <v>19</v>
      </c>
      <c r="B21" s="110">
        <v>2054678.6</v>
      </c>
      <c r="C21" s="110">
        <v>314823.17</v>
      </c>
      <c r="D21" s="110">
        <v>2369501.77</v>
      </c>
      <c r="E21" s="110">
        <v>115.32</v>
      </c>
    </row>
  </sheetData>
  <pageMargins left="0.75" right="0.75" top="1" bottom="1" header="0.5" footer="0.5"/>
  <pageSetup paperSize="9" scale="61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37"/>
  <sheetViews>
    <sheetView zoomScale="90" zoomScaleNormal="90" workbookViewId="0">
      <selection activeCell="A41" sqref="A41"/>
    </sheetView>
  </sheetViews>
  <sheetFormatPr defaultRowHeight="11.25" x14ac:dyDescent="0.15"/>
  <cols>
    <col min="1" max="1" width="59.42578125" style="1" customWidth="1"/>
    <col min="2" max="2" width="17.42578125" style="100" customWidth="1"/>
    <col min="3" max="3" width="25.42578125" style="100" customWidth="1"/>
    <col min="4" max="4" width="22.5703125" style="100" customWidth="1"/>
    <col min="5" max="5" width="13.5703125" style="100" customWidth="1"/>
    <col min="6" max="16384" width="9.140625" style="1"/>
  </cols>
  <sheetData>
    <row r="2" spans="1:5" ht="22.5" x14ac:dyDescent="0.3">
      <c r="A2" s="11" t="s">
        <v>37</v>
      </c>
    </row>
    <row r="3" spans="1:5" ht="12" thickBot="1" x14ac:dyDescent="0.2"/>
    <row r="4" spans="1:5" s="2" customFormat="1" ht="40.5" customHeight="1" thickBot="1" x14ac:dyDescent="0.2">
      <c r="A4" s="3" t="s">
        <v>0</v>
      </c>
      <c r="B4" s="101" t="s">
        <v>85</v>
      </c>
      <c r="C4" s="101" t="s">
        <v>1</v>
      </c>
      <c r="D4" s="101" t="s">
        <v>86</v>
      </c>
      <c r="E4" s="101" t="s">
        <v>2</v>
      </c>
    </row>
    <row r="5" spans="1:5" s="4" customFormat="1" ht="12.75" x14ac:dyDescent="0.2">
      <c r="A5" s="5" t="s">
        <v>3</v>
      </c>
      <c r="B5" s="99"/>
      <c r="C5" s="99"/>
      <c r="D5" s="99"/>
      <c r="E5" s="99"/>
    </row>
    <row r="6" spans="1:5" s="4" customFormat="1" ht="19.5" customHeight="1" x14ac:dyDescent="0.2">
      <c r="A6" s="7" t="s">
        <v>21</v>
      </c>
      <c r="B6" s="102">
        <v>77069.42</v>
      </c>
      <c r="C6" s="102">
        <v>10927.2</v>
      </c>
      <c r="D6" s="102">
        <v>87996.62</v>
      </c>
      <c r="E6" s="102">
        <v>114.18</v>
      </c>
    </row>
    <row r="7" spans="1:5" s="4" customFormat="1" ht="18" customHeight="1" x14ac:dyDescent="0.2">
      <c r="A7" s="7" t="s">
        <v>22</v>
      </c>
      <c r="B7" s="102">
        <v>77069.42</v>
      </c>
      <c r="C7" s="102">
        <v>5927.2</v>
      </c>
      <c r="D7" s="102">
        <v>82996.62</v>
      </c>
      <c r="E7" s="102">
        <v>107.69</v>
      </c>
    </row>
    <row r="8" spans="1:5" s="4" customFormat="1" ht="19.5" customHeight="1" x14ac:dyDescent="0.2">
      <c r="A8" s="7" t="s">
        <v>23</v>
      </c>
      <c r="B8" s="105"/>
      <c r="C8" s="102">
        <v>5000</v>
      </c>
      <c r="D8" s="102">
        <v>5000</v>
      </c>
      <c r="E8" s="105"/>
    </row>
    <row r="9" spans="1:5" s="4" customFormat="1" ht="21.75" customHeight="1" x14ac:dyDescent="0.2">
      <c r="A9" s="7" t="s">
        <v>24</v>
      </c>
      <c r="B9" s="102">
        <v>18000</v>
      </c>
      <c r="C9" s="102">
        <v>3500</v>
      </c>
      <c r="D9" s="102">
        <v>21500</v>
      </c>
      <c r="E9" s="102">
        <v>119.44</v>
      </c>
    </row>
    <row r="10" spans="1:5" s="4" customFormat="1" ht="18" customHeight="1" x14ac:dyDescent="0.2">
      <c r="A10" s="7" t="s">
        <v>25</v>
      </c>
      <c r="B10" s="102">
        <v>18000</v>
      </c>
      <c r="C10" s="102">
        <v>3500</v>
      </c>
      <c r="D10" s="102">
        <v>21500</v>
      </c>
      <c r="E10" s="102">
        <v>119.44</v>
      </c>
    </row>
    <row r="11" spans="1:5" s="4" customFormat="1" ht="22.5" customHeight="1" x14ac:dyDescent="0.2">
      <c r="A11" s="7" t="s">
        <v>26</v>
      </c>
      <c r="B11" s="102">
        <v>122350</v>
      </c>
      <c r="C11" s="102">
        <v>16598.599999999999</v>
      </c>
      <c r="D11" s="102">
        <v>138948.6</v>
      </c>
      <c r="E11" s="102">
        <v>113.57</v>
      </c>
    </row>
    <row r="12" spans="1:5" s="4" customFormat="1" ht="18" customHeight="1" x14ac:dyDescent="0.2">
      <c r="A12" s="7" t="s">
        <v>27</v>
      </c>
      <c r="B12" s="102">
        <v>25850</v>
      </c>
      <c r="C12" s="102">
        <v>5270</v>
      </c>
      <c r="D12" s="102">
        <v>31120</v>
      </c>
      <c r="E12" s="102">
        <v>120.39</v>
      </c>
    </row>
    <row r="13" spans="1:5" s="4" customFormat="1" ht="19.5" customHeight="1" x14ac:dyDescent="0.2">
      <c r="A13" s="7" t="s">
        <v>28</v>
      </c>
      <c r="B13" s="102">
        <v>96500</v>
      </c>
      <c r="C13" s="102">
        <v>11328.6</v>
      </c>
      <c r="D13" s="102">
        <v>107828.6</v>
      </c>
      <c r="E13" s="102">
        <v>111.74</v>
      </c>
    </row>
    <row r="14" spans="1:5" s="4" customFormat="1" ht="20.25" customHeight="1" x14ac:dyDescent="0.2">
      <c r="A14" s="7" t="s">
        <v>29</v>
      </c>
      <c r="B14" s="102">
        <v>1830608.96</v>
      </c>
      <c r="C14" s="102">
        <v>282354.87</v>
      </c>
      <c r="D14" s="102">
        <v>2112963.83</v>
      </c>
      <c r="E14" s="102">
        <v>115.42</v>
      </c>
    </row>
    <row r="15" spans="1:5" s="4" customFormat="1" ht="21" customHeight="1" x14ac:dyDescent="0.2">
      <c r="A15" s="7" t="s">
        <v>30</v>
      </c>
      <c r="B15" s="102">
        <v>33152.660000000003</v>
      </c>
      <c r="C15" s="102">
        <v>-11266.06</v>
      </c>
      <c r="D15" s="102">
        <v>21886.6</v>
      </c>
      <c r="E15" s="102">
        <v>66.02</v>
      </c>
    </row>
    <row r="16" spans="1:5" s="4" customFormat="1" ht="18.75" customHeight="1" x14ac:dyDescent="0.2">
      <c r="A16" s="7" t="s">
        <v>31</v>
      </c>
      <c r="B16" s="102">
        <v>1797456.3</v>
      </c>
      <c r="C16" s="102">
        <v>290089.09000000003</v>
      </c>
      <c r="D16" s="102">
        <v>2087545.39</v>
      </c>
      <c r="E16" s="102">
        <v>116.14</v>
      </c>
    </row>
    <row r="17" spans="1:5" s="4" customFormat="1" ht="18.75" customHeight="1" x14ac:dyDescent="0.2">
      <c r="A17" s="7" t="s">
        <v>32</v>
      </c>
      <c r="B17" s="105"/>
      <c r="C17" s="102">
        <v>3531.84</v>
      </c>
      <c r="D17" s="102">
        <v>3531.84</v>
      </c>
      <c r="E17" s="105"/>
    </row>
    <row r="18" spans="1:5" s="4" customFormat="1" ht="18.75" customHeight="1" x14ac:dyDescent="0.2">
      <c r="A18" s="7" t="s">
        <v>33</v>
      </c>
      <c r="B18" s="102">
        <v>3000</v>
      </c>
      <c r="C18" s="102">
        <v>-800</v>
      </c>
      <c r="D18" s="102">
        <v>2200</v>
      </c>
      <c r="E18" s="102">
        <v>73.33</v>
      </c>
    </row>
    <row r="19" spans="1:5" s="4" customFormat="1" ht="21" customHeight="1" x14ac:dyDescent="0.2">
      <c r="A19" s="7" t="s">
        <v>34</v>
      </c>
      <c r="B19" s="102">
        <v>3000</v>
      </c>
      <c r="C19" s="102">
        <v>-800</v>
      </c>
      <c r="D19" s="102">
        <v>2200</v>
      </c>
      <c r="E19" s="102">
        <v>73.33</v>
      </c>
    </row>
    <row r="20" spans="1:5" s="4" customFormat="1" ht="21" customHeight="1" x14ac:dyDescent="0.2">
      <c r="A20" s="96" t="s">
        <v>9</v>
      </c>
      <c r="B20" s="106">
        <v>2051028.38</v>
      </c>
      <c r="C20" s="106">
        <v>312580.67</v>
      </c>
      <c r="D20" s="106">
        <v>2363609.0499999998</v>
      </c>
      <c r="E20" s="106">
        <v>115.24</v>
      </c>
    </row>
    <row r="21" spans="1:5" s="4" customFormat="1" ht="19.5" customHeight="1" x14ac:dyDescent="0.2">
      <c r="A21" s="7" t="s">
        <v>21</v>
      </c>
      <c r="B21" s="102">
        <v>77069.42</v>
      </c>
      <c r="C21" s="102">
        <v>10927.2</v>
      </c>
      <c r="D21" s="102">
        <v>87996.62</v>
      </c>
      <c r="E21" s="102">
        <v>114.18</v>
      </c>
    </row>
    <row r="22" spans="1:5" s="4" customFormat="1" ht="23.25" customHeight="1" x14ac:dyDescent="0.2">
      <c r="A22" s="7" t="s">
        <v>22</v>
      </c>
      <c r="B22" s="102">
        <v>77069.42</v>
      </c>
      <c r="C22" s="102">
        <v>5927.2</v>
      </c>
      <c r="D22" s="102">
        <v>82996.62</v>
      </c>
      <c r="E22" s="102">
        <v>107.69</v>
      </c>
    </row>
    <row r="23" spans="1:5" s="4" customFormat="1" ht="20.25" customHeight="1" x14ac:dyDescent="0.2">
      <c r="A23" s="7" t="s">
        <v>23</v>
      </c>
      <c r="B23" s="105"/>
      <c r="C23" s="102">
        <v>5000</v>
      </c>
      <c r="D23" s="102">
        <v>5000</v>
      </c>
      <c r="E23" s="105"/>
    </row>
    <row r="24" spans="1:5" s="4" customFormat="1" ht="18.75" customHeight="1" x14ac:dyDescent="0.2">
      <c r="A24" s="7" t="s">
        <v>24</v>
      </c>
      <c r="B24" s="102">
        <v>20000</v>
      </c>
      <c r="C24" s="102">
        <v>8314.11</v>
      </c>
      <c r="D24" s="102">
        <v>28314.11</v>
      </c>
      <c r="E24" s="102">
        <v>141.57</v>
      </c>
    </row>
    <row r="25" spans="1:5" s="4" customFormat="1" ht="19.5" customHeight="1" x14ac:dyDescent="0.2">
      <c r="A25" s="7" t="s">
        <v>25</v>
      </c>
      <c r="B25" s="102">
        <v>18000</v>
      </c>
      <c r="C25" s="102">
        <v>3500</v>
      </c>
      <c r="D25" s="102">
        <v>21500</v>
      </c>
      <c r="E25" s="102">
        <v>119.44</v>
      </c>
    </row>
    <row r="26" spans="1:5" s="4" customFormat="1" ht="30.75" customHeight="1" x14ac:dyDescent="0.2">
      <c r="A26" s="7" t="s">
        <v>35</v>
      </c>
      <c r="B26" s="102">
        <v>2000</v>
      </c>
      <c r="C26" s="102">
        <v>4814.1099999999997</v>
      </c>
      <c r="D26" s="102">
        <v>6814.11</v>
      </c>
      <c r="E26" s="102">
        <v>340.71</v>
      </c>
    </row>
    <row r="27" spans="1:5" s="4" customFormat="1" ht="21" customHeight="1" x14ac:dyDescent="0.2">
      <c r="A27" s="7" t="s">
        <v>26</v>
      </c>
      <c r="B27" s="102">
        <v>124000.22</v>
      </c>
      <c r="C27" s="102">
        <v>19980.57</v>
      </c>
      <c r="D27" s="102">
        <v>143980.79</v>
      </c>
      <c r="E27" s="102">
        <v>116.11</v>
      </c>
    </row>
    <row r="28" spans="1:5" s="4" customFormat="1" ht="19.5" customHeight="1" x14ac:dyDescent="0.2">
      <c r="A28" s="7" t="s">
        <v>27</v>
      </c>
      <c r="B28" s="102">
        <v>25850</v>
      </c>
      <c r="C28" s="102">
        <v>5270</v>
      </c>
      <c r="D28" s="102">
        <v>31120</v>
      </c>
      <c r="E28" s="102">
        <v>120.39</v>
      </c>
    </row>
    <row r="29" spans="1:5" s="4" customFormat="1" ht="20.25" customHeight="1" x14ac:dyDescent="0.2">
      <c r="A29" s="7" t="s">
        <v>28</v>
      </c>
      <c r="B29" s="102">
        <v>96500</v>
      </c>
      <c r="C29" s="102">
        <v>11328.6</v>
      </c>
      <c r="D29" s="102">
        <v>107828.6</v>
      </c>
      <c r="E29" s="102">
        <v>111.74</v>
      </c>
    </row>
    <row r="30" spans="1:5" s="4" customFormat="1" ht="21" customHeight="1" x14ac:dyDescent="0.2">
      <c r="A30" s="7" t="s">
        <v>36</v>
      </c>
      <c r="B30" s="102">
        <v>1650.22</v>
      </c>
      <c r="C30" s="102">
        <v>3381.97</v>
      </c>
      <c r="D30" s="102">
        <v>5032.1899999999996</v>
      </c>
      <c r="E30" s="102">
        <v>304.94</v>
      </c>
    </row>
    <row r="31" spans="1:5" s="4" customFormat="1" ht="19.5" customHeight="1" x14ac:dyDescent="0.2">
      <c r="A31" s="7" t="s">
        <v>29</v>
      </c>
      <c r="B31" s="102">
        <v>1830608.96</v>
      </c>
      <c r="C31" s="102">
        <v>276401.28999999998</v>
      </c>
      <c r="D31" s="102">
        <v>2107010.25</v>
      </c>
      <c r="E31" s="102">
        <v>115.1</v>
      </c>
    </row>
    <row r="32" spans="1:5" s="4" customFormat="1" ht="21" customHeight="1" x14ac:dyDescent="0.2">
      <c r="A32" s="7" t="s">
        <v>30</v>
      </c>
      <c r="B32" s="102">
        <v>33152.660000000003</v>
      </c>
      <c r="C32" s="102">
        <v>-11266.06</v>
      </c>
      <c r="D32" s="102">
        <v>21886.6</v>
      </c>
      <c r="E32" s="102">
        <v>66.02</v>
      </c>
    </row>
    <row r="33" spans="1:5" s="4" customFormat="1" ht="18.75" customHeight="1" x14ac:dyDescent="0.2">
      <c r="A33" s="7" t="s">
        <v>31</v>
      </c>
      <c r="B33" s="102">
        <v>1797456.3</v>
      </c>
      <c r="C33" s="102">
        <v>282872.51</v>
      </c>
      <c r="D33" s="102">
        <v>2080328.81</v>
      </c>
      <c r="E33" s="102">
        <v>115.74</v>
      </c>
    </row>
    <row r="34" spans="1:5" s="4" customFormat="1" ht="21" customHeight="1" x14ac:dyDescent="0.2">
      <c r="A34" s="7" t="s">
        <v>32</v>
      </c>
      <c r="B34" s="105"/>
      <c r="C34" s="102">
        <v>4794.84</v>
      </c>
      <c r="D34" s="102">
        <v>4794.84</v>
      </c>
      <c r="E34" s="105"/>
    </row>
    <row r="35" spans="1:5" s="4" customFormat="1" ht="20.25" customHeight="1" x14ac:dyDescent="0.2">
      <c r="A35" s="7" t="s">
        <v>33</v>
      </c>
      <c r="B35" s="102">
        <v>3000</v>
      </c>
      <c r="C35" s="102">
        <v>-800</v>
      </c>
      <c r="D35" s="102">
        <v>2200</v>
      </c>
      <c r="E35" s="102">
        <v>73.33</v>
      </c>
    </row>
    <row r="36" spans="1:5" s="4" customFormat="1" ht="21" customHeight="1" x14ac:dyDescent="0.2">
      <c r="A36" s="7" t="s">
        <v>34</v>
      </c>
      <c r="B36" s="102">
        <v>3000</v>
      </c>
      <c r="C36" s="102">
        <v>-800</v>
      </c>
      <c r="D36" s="102">
        <v>2200</v>
      </c>
      <c r="E36" s="102">
        <v>73.33</v>
      </c>
    </row>
    <row r="37" spans="1:5" s="4" customFormat="1" ht="22.5" customHeight="1" x14ac:dyDescent="0.2">
      <c r="A37" s="97" t="s">
        <v>19</v>
      </c>
      <c r="B37" s="104">
        <v>2054678.6</v>
      </c>
      <c r="C37" s="104">
        <v>314823.17</v>
      </c>
      <c r="D37" s="104">
        <v>2369501.77</v>
      </c>
      <c r="E37" s="104">
        <v>115.32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10"/>
  <sheetViews>
    <sheetView workbookViewId="0">
      <selection activeCell="C14" sqref="C14"/>
    </sheetView>
  </sheetViews>
  <sheetFormatPr defaultRowHeight="11.25" x14ac:dyDescent="0.15"/>
  <cols>
    <col min="1" max="1" width="58.28515625" style="1" customWidth="1"/>
    <col min="2" max="2" width="18.85546875" style="100" bestFit="1" customWidth="1"/>
    <col min="3" max="3" width="22.85546875" style="100" customWidth="1"/>
    <col min="4" max="4" width="17.7109375" style="100" customWidth="1"/>
    <col min="5" max="5" width="11.5703125" style="100" customWidth="1"/>
    <col min="6" max="16384" width="9.140625" style="1"/>
  </cols>
  <sheetData>
    <row r="2" spans="1:5" ht="22.5" x14ac:dyDescent="0.3">
      <c r="A2" s="11" t="s">
        <v>41</v>
      </c>
    </row>
    <row r="3" spans="1:5" ht="12" thickBot="1" x14ac:dyDescent="0.2"/>
    <row r="4" spans="1:5" s="2" customFormat="1" ht="30" customHeight="1" thickBot="1" x14ac:dyDescent="0.2">
      <c r="A4" s="3" t="s">
        <v>0</v>
      </c>
      <c r="B4" s="101" t="s">
        <v>85</v>
      </c>
      <c r="C4" s="101" t="s">
        <v>1</v>
      </c>
      <c r="D4" s="101" t="s">
        <v>86</v>
      </c>
      <c r="E4" s="101" t="s">
        <v>2</v>
      </c>
    </row>
    <row r="5" spans="1:5" s="4" customFormat="1" ht="12.75" x14ac:dyDescent="0.2">
      <c r="A5" s="5" t="s">
        <v>3</v>
      </c>
      <c r="B5" s="99"/>
      <c r="C5" s="99"/>
      <c r="D5" s="99"/>
      <c r="E5" s="99"/>
    </row>
    <row r="6" spans="1:5" s="4" customFormat="1" ht="29.25" customHeight="1" x14ac:dyDescent="0.2">
      <c r="A6" s="9" t="s">
        <v>38</v>
      </c>
      <c r="B6" s="98">
        <v>2054678.6</v>
      </c>
      <c r="C6" s="98">
        <v>314823.17</v>
      </c>
      <c r="D6" s="98">
        <v>2369501.77</v>
      </c>
      <c r="E6" s="98">
        <v>115.32</v>
      </c>
    </row>
    <row r="7" spans="1:5" s="4" customFormat="1" ht="22.5" customHeight="1" x14ac:dyDescent="0.2">
      <c r="A7" s="8" t="s">
        <v>39</v>
      </c>
      <c r="B7" s="102">
        <v>2052678.6</v>
      </c>
      <c r="C7" s="102">
        <v>314917.17</v>
      </c>
      <c r="D7" s="102">
        <v>2367595.77</v>
      </c>
      <c r="E7" s="102">
        <v>115.34</v>
      </c>
    </row>
    <row r="8" spans="1:5" s="4" customFormat="1" ht="25.5" customHeight="1" x14ac:dyDescent="0.2">
      <c r="A8" s="8" t="s">
        <v>40</v>
      </c>
      <c r="B8" s="102">
        <v>2000</v>
      </c>
      <c r="C8" s="102">
        <v>-94</v>
      </c>
      <c r="D8" s="102">
        <v>1906</v>
      </c>
      <c r="E8" s="102">
        <v>95.3</v>
      </c>
    </row>
    <row r="9" spans="1:5" s="4" customFormat="1" ht="24" customHeight="1" x14ac:dyDescent="0.15">
      <c r="A9" s="6" t="s">
        <v>9</v>
      </c>
      <c r="B9" s="103">
        <v>2051028.38</v>
      </c>
      <c r="C9" s="103">
        <v>312580.67</v>
      </c>
      <c r="D9" s="103">
        <v>2363609.0499999998</v>
      </c>
      <c r="E9" s="103">
        <v>115.24</v>
      </c>
    </row>
    <row r="10" spans="1:5" s="4" customFormat="1" ht="22.5" customHeight="1" x14ac:dyDescent="0.2">
      <c r="A10" s="97" t="s">
        <v>19</v>
      </c>
      <c r="B10" s="104">
        <v>2054678.6</v>
      </c>
      <c r="C10" s="104">
        <v>314823.17</v>
      </c>
      <c r="D10" s="104">
        <v>2369501.77</v>
      </c>
      <c r="E10" s="104">
        <v>115.32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E117"/>
  <sheetViews>
    <sheetView workbookViewId="0">
      <selection activeCell="L17" sqref="L17"/>
    </sheetView>
  </sheetViews>
  <sheetFormatPr defaultRowHeight="11.25" x14ac:dyDescent="0.15"/>
  <cols>
    <col min="1" max="1" width="71" style="1" customWidth="1"/>
    <col min="2" max="2" width="22.42578125" style="100" customWidth="1"/>
    <col min="3" max="3" width="21" style="100" customWidth="1"/>
    <col min="4" max="4" width="22.42578125" style="100" customWidth="1"/>
    <col min="5" max="5" width="15.5703125" style="100" customWidth="1"/>
    <col min="6" max="16384" width="9.140625" style="1"/>
  </cols>
  <sheetData>
    <row r="2" spans="1:5" ht="22.5" x14ac:dyDescent="0.3">
      <c r="A2" s="11" t="s">
        <v>56</v>
      </c>
    </row>
    <row r="3" spans="1:5" ht="12" thickBot="1" x14ac:dyDescent="0.2"/>
    <row r="4" spans="1:5" s="2" customFormat="1" ht="35.25" customHeight="1" thickBot="1" x14ac:dyDescent="0.2">
      <c r="A4" s="3" t="s">
        <v>0</v>
      </c>
      <c r="B4" s="101" t="s">
        <v>87</v>
      </c>
      <c r="C4" s="101" t="s">
        <v>1</v>
      </c>
      <c r="D4" s="101" t="s">
        <v>88</v>
      </c>
      <c r="E4" s="101" t="s">
        <v>2</v>
      </c>
    </row>
    <row r="5" spans="1:5" s="4" customFormat="1" ht="21.75" customHeight="1" x14ac:dyDescent="0.2">
      <c r="A5" s="5" t="s">
        <v>89</v>
      </c>
      <c r="B5" s="98">
        <v>2054678.6</v>
      </c>
      <c r="C5" s="98">
        <v>314823.17</v>
      </c>
      <c r="D5" s="98">
        <v>2369501.77</v>
      </c>
      <c r="E5" s="98">
        <v>115.32</v>
      </c>
    </row>
    <row r="6" spans="1:5" s="4" customFormat="1" ht="12.75" x14ac:dyDescent="0.2">
      <c r="A6" s="5" t="s">
        <v>90</v>
      </c>
      <c r="B6" s="98">
        <v>2054678.6</v>
      </c>
      <c r="C6" s="98">
        <v>314823.17</v>
      </c>
      <c r="D6" s="98">
        <v>2369501.77</v>
      </c>
      <c r="E6" s="98">
        <v>115.32</v>
      </c>
    </row>
    <row r="7" spans="1:5" s="4" customFormat="1" ht="12.75" x14ac:dyDescent="0.2">
      <c r="A7" s="5" t="s">
        <v>91</v>
      </c>
      <c r="B7" s="98">
        <v>2054678.6</v>
      </c>
      <c r="C7" s="98">
        <v>314823.17</v>
      </c>
      <c r="D7" s="98">
        <v>2369501.77</v>
      </c>
      <c r="E7" s="98">
        <v>115.32</v>
      </c>
    </row>
    <row r="8" spans="1:5" s="120" customFormat="1" ht="12.75" x14ac:dyDescent="0.2">
      <c r="A8" s="5" t="s">
        <v>92</v>
      </c>
      <c r="B8" s="98">
        <v>2054678.6</v>
      </c>
      <c r="C8" s="98">
        <v>314823.17</v>
      </c>
      <c r="D8" s="98">
        <v>2369501.77</v>
      </c>
      <c r="E8" s="98">
        <v>115.32</v>
      </c>
    </row>
    <row r="9" spans="1:5" s="4" customFormat="1" ht="12.75" x14ac:dyDescent="0.2">
      <c r="A9" s="9" t="s">
        <v>21</v>
      </c>
      <c r="B9" s="98">
        <v>77069.42</v>
      </c>
      <c r="C9" s="98">
        <v>10927.2</v>
      </c>
      <c r="D9" s="98">
        <v>87996.62</v>
      </c>
      <c r="E9" s="98">
        <v>114.18</v>
      </c>
    </row>
    <row r="10" spans="1:5" s="4" customFormat="1" ht="12.75" x14ac:dyDescent="0.2">
      <c r="A10" s="9" t="s">
        <v>24</v>
      </c>
      <c r="B10" s="98">
        <v>20000</v>
      </c>
      <c r="C10" s="98">
        <v>8314.11</v>
      </c>
      <c r="D10" s="98">
        <v>28314.11</v>
      </c>
      <c r="E10" s="98">
        <v>141.57</v>
      </c>
    </row>
    <row r="11" spans="1:5" s="4" customFormat="1" ht="12.75" x14ac:dyDescent="0.2">
      <c r="A11" s="9" t="s">
        <v>26</v>
      </c>
      <c r="B11" s="98">
        <v>124000.22</v>
      </c>
      <c r="C11" s="98">
        <v>19980.57</v>
      </c>
      <c r="D11" s="98">
        <v>143980.79</v>
      </c>
      <c r="E11" s="98">
        <v>116.11</v>
      </c>
    </row>
    <row r="12" spans="1:5" s="4" customFormat="1" ht="12.75" x14ac:dyDescent="0.2">
      <c r="A12" s="9" t="s">
        <v>29</v>
      </c>
      <c r="B12" s="98">
        <v>1830608.96</v>
      </c>
      <c r="C12" s="98">
        <v>276401.28999999998</v>
      </c>
      <c r="D12" s="98">
        <v>2107010.25</v>
      </c>
      <c r="E12" s="98">
        <v>115.1</v>
      </c>
    </row>
    <row r="13" spans="1:5" s="4" customFormat="1" ht="12.75" x14ac:dyDescent="0.2">
      <c r="A13" s="9" t="s">
        <v>33</v>
      </c>
      <c r="B13" s="98">
        <v>3000</v>
      </c>
      <c r="C13" s="98">
        <v>-800</v>
      </c>
      <c r="D13" s="98">
        <v>2200</v>
      </c>
      <c r="E13" s="98">
        <v>73.33</v>
      </c>
    </row>
    <row r="14" spans="1:5" s="113" customFormat="1" ht="27.75" customHeight="1" x14ac:dyDescent="0.25">
      <c r="A14" s="111" t="s">
        <v>42</v>
      </c>
      <c r="B14" s="112">
        <v>1905274.3</v>
      </c>
      <c r="C14" s="112">
        <v>296925.33</v>
      </c>
      <c r="D14" s="112">
        <v>2202199.63</v>
      </c>
      <c r="E14" s="112">
        <v>115.58</v>
      </c>
    </row>
    <row r="15" spans="1:5" s="15" customFormat="1" ht="23.25" customHeight="1" x14ac:dyDescent="0.25">
      <c r="A15" s="114" t="s">
        <v>43</v>
      </c>
      <c r="B15" s="115">
        <v>1770864.3</v>
      </c>
      <c r="C15" s="115">
        <v>295754.92</v>
      </c>
      <c r="D15" s="115">
        <v>2066619.22</v>
      </c>
      <c r="E15" s="115">
        <v>116.7</v>
      </c>
    </row>
    <row r="16" spans="1:5" s="4" customFormat="1" ht="19.5" customHeight="1" x14ac:dyDescent="0.2">
      <c r="A16" s="116" t="s">
        <v>25</v>
      </c>
      <c r="B16" s="117">
        <v>18000</v>
      </c>
      <c r="C16" s="117">
        <v>3500</v>
      </c>
      <c r="D16" s="117">
        <v>21500</v>
      </c>
      <c r="E16" s="117">
        <v>119.44</v>
      </c>
    </row>
    <row r="17" spans="1:5" s="4" customFormat="1" ht="12.75" x14ac:dyDescent="0.2">
      <c r="A17" s="10" t="s">
        <v>10</v>
      </c>
      <c r="B17" s="98">
        <v>17000</v>
      </c>
      <c r="C17" s="98">
        <v>3500</v>
      </c>
      <c r="D17" s="98">
        <v>20500</v>
      </c>
      <c r="E17" s="98">
        <v>120.59</v>
      </c>
    </row>
    <row r="18" spans="1:5" s="4" customFormat="1" ht="12.75" x14ac:dyDescent="0.2">
      <c r="A18" s="10" t="s">
        <v>12</v>
      </c>
      <c r="B18" s="98">
        <v>16671.36</v>
      </c>
      <c r="C18" s="98">
        <v>3500</v>
      </c>
      <c r="D18" s="98">
        <v>20171.36</v>
      </c>
      <c r="E18" s="98">
        <v>120.99</v>
      </c>
    </row>
    <row r="19" spans="1:5" s="4" customFormat="1" ht="12.75" x14ac:dyDescent="0.2">
      <c r="A19" s="10" t="s">
        <v>13</v>
      </c>
      <c r="B19" s="98">
        <v>76.64</v>
      </c>
      <c r="C19" s="99"/>
      <c r="D19" s="98">
        <v>76.64</v>
      </c>
      <c r="E19" s="98">
        <v>100</v>
      </c>
    </row>
    <row r="20" spans="1:5" s="4" customFormat="1" ht="12.75" x14ac:dyDescent="0.2">
      <c r="A20" s="10" t="s">
        <v>15</v>
      </c>
      <c r="B20" s="98">
        <v>252</v>
      </c>
      <c r="C20" s="99"/>
      <c r="D20" s="98">
        <v>252</v>
      </c>
      <c r="E20" s="98">
        <v>100</v>
      </c>
    </row>
    <row r="21" spans="1:5" s="4" customFormat="1" ht="12.75" x14ac:dyDescent="0.2">
      <c r="A21" s="10" t="s">
        <v>16</v>
      </c>
      <c r="B21" s="98">
        <v>1000</v>
      </c>
      <c r="C21" s="99"/>
      <c r="D21" s="98">
        <v>1000</v>
      </c>
      <c r="E21" s="98">
        <v>100</v>
      </c>
    </row>
    <row r="22" spans="1:5" s="4" customFormat="1" ht="12.75" x14ac:dyDescent="0.2">
      <c r="A22" s="10" t="s">
        <v>17</v>
      </c>
      <c r="B22" s="98">
        <v>1000</v>
      </c>
      <c r="C22" s="99"/>
      <c r="D22" s="98">
        <v>1000</v>
      </c>
      <c r="E22" s="98">
        <v>100</v>
      </c>
    </row>
    <row r="23" spans="1:5" s="4" customFormat="1" ht="12.75" x14ac:dyDescent="0.2">
      <c r="A23" s="116" t="s">
        <v>35</v>
      </c>
      <c r="B23" s="117">
        <v>1000</v>
      </c>
      <c r="C23" s="117">
        <v>500</v>
      </c>
      <c r="D23" s="117">
        <v>1500</v>
      </c>
      <c r="E23" s="117">
        <v>150</v>
      </c>
    </row>
    <row r="24" spans="1:5" s="4" customFormat="1" ht="12.75" x14ac:dyDescent="0.2">
      <c r="A24" s="10" t="s">
        <v>10</v>
      </c>
      <c r="B24" s="98">
        <v>1000</v>
      </c>
      <c r="C24" s="98">
        <v>500</v>
      </c>
      <c r="D24" s="98">
        <v>1500</v>
      </c>
      <c r="E24" s="98">
        <v>150</v>
      </c>
    </row>
    <row r="25" spans="1:5" s="4" customFormat="1" ht="12.75" x14ac:dyDescent="0.2">
      <c r="A25" s="10" t="s">
        <v>12</v>
      </c>
      <c r="B25" s="98">
        <v>1000</v>
      </c>
      <c r="C25" s="98">
        <v>500</v>
      </c>
      <c r="D25" s="98">
        <v>1500</v>
      </c>
      <c r="E25" s="98">
        <v>150</v>
      </c>
    </row>
    <row r="26" spans="1:5" s="4" customFormat="1" ht="12.75" x14ac:dyDescent="0.2">
      <c r="A26" s="116" t="s">
        <v>27</v>
      </c>
      <c r="B26" s="117">
        <v>850</v>
      </c>
      <c r="C26" s="117">
        <v>270</v>
      </c>
      <c r="D26" s="117">
        <v>1120</v>
      </c>
      <c r="E26" s="117">
        <v>131.76</v>
      </c>
    </row>
    <row r="27" spans="1:5" s="4" customFormat="1" ht="12.75" x14ac:dyDescent="0.2">
      <c r="A27" s="10" t="s">
        <v>10</v>
      </c>
      <c r="B27" s="98">
        <v>850</v>
      </c>
      <c r="C27" s="98">
        <v>270</v>
      </c>
      <c r="D27" s="98">
        <v>1120</v>
      </c>
      <c r="E27" s="98">
        <v>131.76</v>
      </c>
    </row>
    <row r="28" spans="1:5" s="4" customFormat="1" ht="12.75" x14ac:dyDescent="0.2">
      <c r="A28" s="10" t="s">
        <v>12</v>
      </c>
      <c r="B28" s="98">
        <v>850</v>
      </c>
      <c r="C28" s="98">
        <v>270</v>
      </c>
      <c r="D28" s="98">
        <v>1120</v>
      </c>
      <c r="E28" s="98">
        <v>131.76</v>
      </c>
    </row>
    <row r="29" spans="1:5" s="4" customFormat="1" ht="12.75" x14ac:dyDescent="0.2">
      <c r="A29" s="116" t="s">
        <v>28</v>
      </c>
      <c r="B29" s="117">
        <v>96500</v>
      </c>
      <c r="C29" s="117">
        <v>11328.6</v>
      </c>
      <c r="D29" s="117">
        <v>107828.6</v>
      </c>
      <c r="E29" s="117">
        <v>111.74</v>
      </c>
    </row>
    <row r="30" spans="1:5" s="4" customFormat="1" ht="12.75" x14ac:dyDescent="0.2">
      <c r="A30" s="10" t="s">
        <v>10</v>
      </c>
      <c r="B30" s="98">
        <v>96500</v>
      </c>
      <c r="C30" s="98">
        <v>11328.6</v>
      </c>
      <c r="D30" s="98">
        <v>107828.6</v>
      </c>
      <c r="E30" s="98">
        <v>111.74</v>
      </c>
    </row>
    <row r="31" spans="1:5" s="4" customFormat="1" ht="12.75" x14ac:dyDescent="0.2">
      <c r="A31" s="10" t="s">
        <v>12</v>
      </c>
      <c r="B31" s="98">
        <v>95733</v>
      </c>
      <c r="C31" s="98">
        <v>11328.6</v>
      </c>
      <c r="D31" s="98">
        <v>107061.6</v>
      </c>
      <c r="E31" s="98">
        <v>111.83</v>
      </c>
    </row>
    <row r="32" spans="1:5" s="4" customFormat="1" ht="12.75" x14ac:dyDescent="0.2">
      <c r="A32" s="10" t="s">
        <v>13</v>
      </c>
      <c r="B32" s="98">
        <v>767</v>
      </c>
      <c r="C32" s="99"/>
      <c r="D32" s="98">
        <v>767</v>
      </c>
      <c r="E32" s="98">
        <v>100</v>
      </c>
    </row>
    <row r="33" spans="1:5" s="4" customFormat="1" ht="12.75" x14ac:dyDescent="0.2">
      <c r="A33" s="116" t="s">
        <v>31</v>
      </c>
      <c r="B33" s="117">
        <v>1652514.3</v>
      </c>
      <c r="C33" s="117">
        <v>278693.32</v>
      </c>
      <c r="D33" s="117">
        <v>1931207.62</v>
      </c>
      <c r="E33" s="117">
        <v>116.86</v>
      </c>
    </row>
    <row r="34" spans="1:5" s="4" customFormat="1" ht="12.75" x14ac:dyDescent="0.2">
      <c r="A34" s="10" t="s">
        <v>10</v>
      </c>
      <c r="B34" s="98">
        <v>1652514.3</v>
      </c>
      <c r="C34" s="98">
        <v>278693.32</v>
      </c>
      <c r="D34" s="98">
        <v>1931207.62</v>
      </c>
      <c r="E34" s="98">
        <v>116.86</v>
      </c>
    </row>
    <row r="35" spans="1:5" s="4" customFormat="1" ht="12.75" x14ac:dyDescent="0.2">
      <c r="A35" s="10" t="s">
        <v>11</v>
      </c>
      <c r="B35" s="98">
        <v>1585682.3</v>
      </c>
      <c r="C35" s="98">
        <v>264716.14</v>
      </c>
      <c r="D35" s="98">
        <v>1850398.44</v>
      </c>
      <c r="E35" s="98">
        <v>116.69</v>
      </c>
    </row>
    <row r="36" spans="1:5" s="4" customFormat="1" ht="12.75" x14ac:dyDescent="0.2">
      <c r="A36" s="10" t="s">
        <v>12</v>
      </c>
      <c r="B36" s="98">
        <v>66132</v>
      </c>
      <c r="C36" s="98">
        <v>12664.88</v>
      </c>
      <c r="D36" s="98">
        <v>78796.88</v>
      </c>
      <c r="E36" s="98">
        <v>119.15</v>
      </c>
    </row>
    <row r="37" spans="1:5" s="4" customFormat="1" ht="25.5" x14ac:dyDescent="0.2">
      <c r="A37" s="10" t="s">
        <v>14</v>
      </c>
      <c r="B37" s="98">
        <v>700</v>
      </c>
      <c r="C37" s="98">
        <v>1312.3</v>
      </c>
      <c r="D37" s="98">
        <v>2012.3</v>
      </c>
      <c r="E37" s="98">
        <v>287.47000000000003</v>
      </c>
    </row>
    <row r="38" spans="1:5" s="4" customFormat="1" ht="12.75" x14ac:dyDescent="0.2">
      <c r="A38" s="116" t="s">
        <v>32</v>
      </c>
      <c r="B38" s="118"/>
      <c r="C38" s="117">
        <v>1263</v>
      </c>
      <c r="D38" s="117">
        <v>1263</v>
      </c>
      <c r="E38" s="118"/>
    </row>
    <row r="39" spans="1:5" s="4" customFormat="1" ht="12.75" x14ac:dyDescent="0.2">
      <c r="A39" s="10" t="s">
        <v>10</v>
      </c>
      <c r="B39" s="99"/>
      <c r="C39" s="98">
        <v>1263</v>
      </c>
      <c r="D39" s="98">
        <v>1263</v>
      </c>
      <c r="E39" s="99"/>
    </row>
    <row r="40" spans="1:5" s="4" customFormat="1" ht="12.75" x14ac:dyDescent="0.2">
      <c r="A40" s="10" t="s">
        <v>12</v>
      </c>
      <c r="B40" s="99"/>
      <c r="C40" s="98">
        <v>1263</v>
      </c>
      <c r="D40" s="98">
        <v>1263</v>
      </c>
      <c r="E40" s="99"/>
    </row>
    <row r="41" spans="1:5" s="4" customFormat="1" ht="12.75" x14ac:dyDescent="0.2">
      <c r="A41" s="116" t="s">
        <v>34</v>
      </c>
      <c r="B41" s="117">
        <v>2000</v>
      </c>
      <c r="C41" s="117">
        <v>200</v>
      </c>
      <c r="D41" s="117">
        <v>2200</v>
      </c>
      <c r="E41" s="117">
        <v>110</v>
      </c>
    </row>
    <row r="42" spans="1:5" s="4" customFormat="1" ht="12.75" x14ac:dyDescent="0.2">
      <c r="A42" s="10" t="s">
        <v>10</v>
      </c>
      <c r="B42" s="98">
        <v>2000</v>
      </c>
      <c r="C42" s="98">
        <v>200</v>
      </c>
      <c r="D42" s="98">
        <v>2200</v>
      </c>
      <c r="E42" s="98">
        <v>110</v>
      </c>
    </row>
    <row r="43" spans="1:5" s="4" customFormat="1" ht="12.75" x14ac:dyDescent="0.2">
      <c r="A43" s="10" t="s">
        <v>12</v>
      </c>
      <c r="B43" s="98">
        <v>2000</v>
      </c>
      <c r="C43" s="98">
        <v>200</v>
      </c>
      <c r="D43" s="98">
        <v>2200</v>
      </c>
      <c r="E43" s="98">
        <v>110</v>
      </c>
    </row>
    <row r="44" spans="1:5" s="15" customFormat="1" ht="26.25" customHeight="1" x14ac:dyDescent="0.25">
      <c r="A44" s="114" t="s">
        <v>44</v>
      </c>
      <c r="B44" s="115">
        <v>52250</v>
      </c>
      <c r="C44" s="115">
        <v>1170.4100000000001</v>
      </c>
      <c r="D44" s="115">
        <v>53420.41</v>
      </c>
      <c r="E44" s="115">
        <v>102.24</v>
      </c>
    </row>
    <row r="45" spans="1:5" s="4" customFormat="1" ht="12.75" x14ac:dyDescent="0.2">
      <c r="A45" s="116" t="s">
        <v>31</v>
      </c>
      <c r="B45" s="117">
        <v>52250</v>
      </c>
      <c r="C45" s="117">
        <v>1170.4100000000001</v>
      </c>
      <c r="D45" s="117">
        <v>53420.41</v>
      </c>
      <c r="E45" s="117">
        <v>102.24</v>
      </c>
    </row>
    <row r="46" spans="1:5" s="4" customFormat="1" ht="12.75" x14ac:dyDescent="0.2">
      <c r="A46" s="10" t="s">
        <v>10</v>
      </c>
      <c r="B46" s="98">
        <v>44350</v>
      </c>
      <c r="C46" s="98">
        <v>-2072.59</v>
      </c>
      <c r="D46" s="98">
        <v>42277.41</v>
      </c>
      <c r="E46" s="98">
        <v>95.33</v>
      </c>
    </row>
    <row r="47" spans="1:5" s="4" customFormat="1" ht="25.5" x14ac:dyDescent="0.2">
      <c r="A47" s="10" t="s">
        <v>14</v>
      </c>
      <c r="B47" s="98">
        <v>44350</v>
      </c>
      <c r="C47" s="98">
        <v>-2072.59</v>
      </c>
      <c r="D47" s="98">
        <v>42277.41</v>
      </c>
      <c r="E47" s="98">
        <v>95.33</v>
      </c>
    </row>
    <row r="48" spans="1:5" s="4" customFormat="1" ht="12.75" x14ac:dyDescent="0.2">
      <c r="A48" s="10" t="s">
        <v>16</v>
      </c>
      <c r="B48" s="98">
        <v>7900</v>
      </c>
      <c r="C48" s="98">
        <v>3243</v>
      </c>
      <c r="D48" s="98">
        <v>11143</v>
      </c>
      <c r="E48" s="98">
        <v>141.05000000000001</v>
      </c>
    </row>
    <row r="49" spans="1:5" s="4" customFormat="1" ht="12.75" x14ac:dyDescent="0.2">
      <c r="A49" s="10" t="s">
        <v>17</v>
      </c>
      <c r="B49" s="98">
        <v>7900</v>
      </c>
      <c r="C49" s="98">
        <v>3243</v>
      </c>
      <c r="D49" s="98">
        <v>11143</v>
      </c>
      <c r="E49" s="98">
        <v>141.05000000000001</v>
      </c>
    </row>
    <row r="50" spans="1:5" s="15" customFormat="1" ht="22.5" customHeight="1" x14ac:dyDescent="0.25">
      <c r="A50" s="114" t="s">
        <v>45</v>
      </c>
      <c r="B50" s="115">
        <v>82160</v>
      </c>
      <c r="C50" s="119"/>
      <c r="D50" s="115">
        <v>82160</v>
      </c>
      <c r="E50" s="115">
        <v>100</v>
      </c>
    </row>
    <row r="51" spans="1:5" s="4" customFormat="1" ht="12.75" x14ac:dyDescent="0.2">
      <c r="A51" s="116" t="s">
        <v>31</v>
      </c>
      <c r="B51" s="117">
        <v>82160</v>
      </c>
      <c r="C51" s="118"/>
      <c r="D51" s="117">
        <v>82160</v>
      </c>
      <c r="E51" s="117">
        <v>100</v>
      </c>
    </row>
    <row r="52" spans="1:5" s="4" customFormat="1" ht="12.75" x14ac:dyDescent="0.2">
      <c r="A52" s="10" t="s">
        <v>10</v>
      </c>
      <c r="B52" s="98">
        <v>82160</v>
      </c>
      <c r="C52" s="99"/>
      <c r="D52" s="98">
        <v>82160</v>
      </c>
      <c r="E52" s="98">
        <v>100</v>
      </c>
    </row>
    <row r="53" spans="1:5" s="4" customFormat="1" ht="12.75" x14ac:dyDescent="0.2">
      <c r="A53" s="10" t="s">
        <v>12</v>
      </c>
      <c r="B53" s="98">
        <v>82160</v>
      </c>
      <c r="C53" s="99"/>
      <c r="D53" s="98">
        <v>82160</v>
      </c>
      <c r="E53" s="98">
        <v>100</v>
      </c>
    </row>
    <row r="54" spans="1:5" s="4" customFormat="1" ht="41.25" customHeight="1" x14ac:dyDescent="0.25">
      <c r="A54" s="111" t="s">
        <v>46</v>
      </c>
      <c r="B54" s="112">
        <v>135654.29999999999</v>
      </c>
      <c r="C54" s="112">
        <v>2765.48</v>
      </c>
      <c r="D54" s="112">
        <v>138419.78</v>
      </c>
      <c r="E54" s="112">
        <v>102.04</v>
      </c>
    </row>
    <row r="55" spans="1:5" s="15" customFormat="1" ht="27" customHeight="1" x14ac:dyDescent="0.25">
      <c r="A55" s="114" t="s">
        <v>47</v>
      </c>
      <c r="B55" s="115">
        <v>26650.22</v>
      </c>
      <c r="C55" s="115">
        <v>2625.5</v>
      </c>
      <c r="D55" s="115">
        <v>29275.72</v>
      </c>
      <c r="E55" s="115">
        <v>109.85</v>
      </c>
    </row>
    <row r="56" spans="1:5" s="4" customFormat="1" ht="12.75" x14ac:dyDescent="0.2">
      <c r="A56" s="116" t="s">
        <v>27</v>
      </c>
      <c r="B56" s="117">
        <v>25000</v>
      </c>
      <c r="C56" s="117">
        <v>3472.28</v>
      </c>
      <c r="D56" s="117">
        <v>28472.28</v>
      </c>
      <c r="E56" s="117">
        <v>113.89</v>
      </c>
    </row>
    <row r="57" spans="1:5" s="4" customFormat="1" ht="12.75" x14ac:dyDescent="0.2">
      <c r="A57" s="10" t="s">
        <v>10</v>
      </c>
      <c r="B57" s="98">
        <v>25000</v>
      </c>
      <c r="C57" s="98">
        <v>3472.28</v>
      </c>
      <c r="D57" s="98">
        <v>28472.28</v>
      </c>
      <c r="E57" s="98">
        <v>113.89</v>
      </c>
    </row>
    <row r="58" spans="1:5" s="4" customFormat="1" ht="12.75" x14ac:dyDescent="0.2">
      <c r="A58" s="10" t="s">
        <v>12</v>
      </c>
      <c r="B58" s="98">
        <v>25000</v>
      </c>
      <c r="C58" s="98">
        <v>3472.28</v>
      </c>
      <c r="D58" s="98">
        <v>28472.28</v>
      </c>
      <c r="E58" s="98">
        <v>113.89</v>
      </c>
    </row>
    <row r="59" spans="1:5" s="4" customFormat="1" ht="12.75" x14ac:dyDescent="0.2">
      <c r="A59" s="116" t="s">
        <v>36</v>
      </c>
      <c r="B59" s="117">
        <v>1650.22</v>
      </c>
      <c r="C59" s="117">
        <v>-846.78</v>
      </c>
      <c r="D59" s="117">
        <v>803.44</v>
      </c>
      <c r="E59" s="117">
        <v>48.69</v>
      </c>
    </row>
    <row r="60" spans="1:5" s="4" customFormat="1" ht="12.75" x14ac:dyDescent="0.2">
      <c r="A60" s="10" t="s">
        <v>10</v>
      </c>
      <c r="B60" s="98">
        <v>1650.22</v>
      </c>
      <c r="C60" s="98">
        <v>-846.78</v>
      </c>
      <c r="D60" s="98">
        <v>803.44</v>
      </c>
      <c r="E60" s="98">
        <v>48.69</v>
      </c>
    </row>
    <row r="61" spans="1:5" s="4" customFormat="1" ht="12.75" x14ac:dyDescent="0.2">
      <c r="A61" s="10" t="s">
        <v>12</v>
      </c>
      <c r="B61" s="98">
        <v>1650.22</v>
      </c>
      <c r="C61" s="98">
        <v>-846.78</v>
      </c>
      <c r="D61" s="98">
        <v>803.44</v>
      </c>
      <c r="E61" s="98">
        <v>48.69</v>
      </c>
    </row>
    <row r="62" spans="1:5" s="15" customFormat="1" ht="26.25" customHeight="1" x14ac:dyDescent="0.25">
      <c r="A62" s="114" t="s">
        <v>48</v>
      </c>
      <c r="B62" s="115">
        <v>94972.08</v>
      </c>
      <c r="C62" s="115">
        <v>-3113.02</v>
      </c>
      <c r="D62" s="115">
        <v>91859.06</v>
      </c>
      <c r="E62" s="115">
        <v>96.72</v>
      </c>
    </row>
    <row r="63" spans="1:5" s="4" customFormat="1" ht="12.75" x14ac:dyDescent="0.2">
      <c r="A63" s="116" t="s">
        <v>22</v>
      </c>
      <c r="B63" s="117">
        <v>61819.42</v>
      </c>
      <c r="C63" s="117">
        <v>4621.2</v>
      </c>
      <c r="D63" s="117">
        <v>66440.62</v>
      </c>
      <c r="E63" s="117">
        <v>107.48</v>
      </c>
    </row>
    <row r="64" spans="1:5" s="4" customFormat="1" ht="12.75" x14ac:dyDescent="0.2">
      <c r="A64" s="10" t="s">
        <v>10</v>
      </c>
      <c r="B64" s="98">
        <v>61819.42</v>
      </c>
      <c r="C64" s="98">
        <v>4621.2</v>
      </c>
      <c r="D64" s="98">
        <v>66440.62</v>
      </c>
      <c r="E64" s="98">
        <v>107.48</v>
      </c>
    </row>
    <row r="65" spans="1:5" s="4" customFormat="1" ht="12.75" x14ac:dyDescent="0.2">
      <c r="A65" s="10" t="s">
        <v>11</v>
      </c>
      <c r="B65" s="98">
        <v>61819.42</v>
      </c>
      <c r="C65" s="98">
        <v>4621.2</v>
      </c>
      <c r="D65" s="98">
        <v>66440.62</v>
      </c>
      <c r="E65" s="98">
        <v>107.48</v>
      </c>
    </row>
    <row r="66" spans="1:5" s="4" customFormat="1" ht="12.75" x14ac:dyDescent="0.2">
      <c r="A66" s="116" t="s">
        <v>30</v>
      </c>
      <c r="B66" s="117">
        <v>33152.660000000003</v>
      </c>
      <c r="C66" s="117">
        <v>-11266.06</v>
      </c>
      <c r="D66" s="117">
        <v>21886.6</v>
      </c>
      <c r="E66" s="117">
        <v>66.02</v>
      </c>
    </row>
    <row r="67" spans="1:5" s="4" customFormat="1" ht="12.75" x14ac:dyDescent="0.2">
      <c r="A67" s="10" t="s">
        <v>10</v>
      </c>
      <c r="B67" s="98">
        <v>33152.660000000003</v>
      </c>
      <c r="C67" s="98">
        <v>-11266.06</v>
      </c>
      <c r="D67" s="98">
        <v>21886.6</v>
      </c>
      <c r="E67" s="98">
        <v>66.02</v>
      </c>
    </row>
    <row r="68" spans="1:5" s="4" customFormat="1" ht="12.75" x14ac:dyDescent="0.2">
      <c r="A68" s="10" t="s">
        <v>11</v>
      </c>
      <c r="B68" s="98">
        <v>24822.03</v>
      </c>
      <c r="C68" s="98">
        <v>-8379.56</v>
      </c>
      <c r="D68" s="98">
        <v>16442.47</v>
      </c>
      <c r="E68" s="98">
        <v>66.239999999999995</v>
      </c>
    </row>
    <row r="69" spans="1:5" s="4" customFormat="1" ht="12.75" x14ac:dyDescent="0.2">
      <c r="A69" s="10" t="s">
        <v>12</v>
      </c>
      <c r="B69" s="98">
        <v>8330.6299999999992</v>
      </c>
      <c r="C69" s="98">
        <v>-2886.5</v>
      </c>
      <c r="D69" s="98">
        <v>5444.13</v>
      </c>
      <c r="E69" s="98">
        <v>65.349999999999994</v>
      </c>
    </row>
    <row r="70" spans="1:5" s="4" customFormat="1" ht="12.75" x14ac:dyDescent="0.2">
      <c r="A70" s="116" t="s">
        <v>32</v>
      </c>
      <c r="B70" s="118"/>
      <c r="C70" s="117">
        <v>3531.84</v>
      </c>
      <c r="D70" s="117">
        <v>3531.84</v>
      </c>
      <c r="E70" s="118"/>
    </row>
    <row r="71" spans="1:5" s="4" customFormat="1" ht="12.75" x14ac:dyDescent="0.2">
      <c r="A71" s="10" t="s">
        <v>10</v>
      </c>
      <c r="B71" s="99"/>
      <c r="C71" s="98">
        <v>3531.84</v>
      </c>
      <c r="D71" s="98">
        <v>3531.84</v>
      </c>
      <c r="E71" s="99"/>
    </row>
    <row r="72" spans="1:5" s="4" customFormat="1" ht="12.75" x14ac:dyDescent="0.2">
      <c r="A72" s="10" t="s">
        <v>11</v>
      </c>
      <c r="B72" s="99"/>
      <c r="C72" s="98">
        <v>1919.78</v>
      </c>
      <c r="D72" s="98">
        <v>1919.78</v>
      </c>
      <c r="E72" s="99"/>
    </row>
    <row r="73" spans="1:5" s="4" customFormat="1" ht="12.75" x14ac:dyDescent="0.2">
      <c r="A73" s="10" t="s">
        <v>12</v>
      </c>
      <c r="B73" s="99"/>
      <c r="C73" s="98">
        <v>1612.06</v>
      </c>
      <c r="D73" s="98">
        <v>1612.06</v>
      </c>
      <c r="E73" s="99"/>
    </row>
    <row r="74" spans="1:5" s="15" customFormat="1" ht="26.25" customHeight="1" x14ac:dyDescent="0.25">
      <c r="A74" s="114" t="s">
        <v>49</v>
      </c>
      <c r="B74" s="115">
        <v>11150</v>
      </c>
      <c r="C74" s="115">
        <v>3365</v>
      </c>
      <c r="D74" s="115">
        <v>14515</v>
      </c>
      <c r="E74" s="115">
        <v>130.18</v>
      </c>
    </row>
    <row r="75" spans="1:5" s="4" customFormat="1" ht="12.75" x14ac:dyDescent="0.2">
      <c r="A75" s="116" t="s">
        <v>22</v>
      </c>
      <c r="B75" s="117">
        <v>2000</v>
      </c>
      <c r="C75" s="117">
        <v>1400</v>
      </c>
      <c r="D75" s="117">
        <v>3400</v>
      </c>
      <c r="E75" s="117">
        <v>170</v>
      </c>
    </row>
    <row r="76" spans="1:5" s="4" customFormat="1" ht="12.75" x14ac:dyDescent="0.2">
      <c r="A76" s="10" t="s">
        <v>10</v>
      </c>
      <c r="B76" s="98">
        <v>1670</v>
      </c>
      <c r="C76" s="98">
        <v>1400</v>
      </c>
      <c r="D76" s="98">
        <v>3070</v>
      </c>
      <c r="E76" s="98">
        <v>183.83</v>
      </c>
    </row>
    <row r="77" spans="1:5" s="4" customFormat="1" ht="12.75" x14ac:dyDescent="0.2">
      <c r="A77" s="10" t="s">
        <v>12</v>
      </c>
      <c r="B77" s="98">
        <v>1670</v>
      </c>
      <c r="C77" s="98">
        <v>1400</v>
      </c>
      <c r="D77" s="98">
        <v>3070</v>
      </c>
      <c r="E77" s="98">
        <v>183.83</v>
      </c>
    </row>
    <row r="78" spans="1:5" s="4" customFormat="1" ht="12.75" x14ac:dyDescent="0.2">
      <c r="A78" s="10" t="s">
        <v>16</v>
      </c>
      <c r="B78" s="98">
        <v>330</v>
      </c>
      <c r="C78" s="99"/>
      <c r="D78" s="98">
        <v>330</v>
      </c>
      <c r="E78" s="98">
        <v>100</v>
      </c>
    </row>
    <row r="79" spans="1:5" s="4" customFormat="1" ht="12.75" x14ac:dyDescent="0.2">
      <c r="A79" s="10" t="s">
        <v>17</v>
      </c>
      <c r="B79" s="98">
        <v>330</v>
      </c>
      <c r="C79" s="99"/>
      <c r="D79" s="98">
        <v>330</v>
      </c>
      <c r="E79" s="98">
        <v>100</v>
      </c>
    </row>
    <row r="80" spans="1:5" s="4" customFormat="1" ht="12.75" x14ac:dyDescent="0.2">
      <c r="A80" s="116" t="s">
        <v>31</v>
      </c>
      <c r="B80" s="117">
        <v>9150</v>
      </c>
      <c r="C80" s="117">
        <v>1965</v>
      </c>
      <c r="D80" s="117">
        <v>11115</v>
      </c>
      <c r="E80" s="117">
        <v>121.48</v>
      </c>
    </row>
    <row r="81" spans="1:5" s="4" customFormat="1" ht="12.75" x14ac:dyDescent="0.2">
      <c r="A81" s="10" t="s">
        <v>10</v>
      </c>
      <c r="B81" s="98">
        <v>8150</v>
      </c>
      <c r="C81" s="98">
        <v>1965</v>
      </c>
      <c r="D81" s="98">
        <v>10115</v>
      </c>
      <c r="E81" s="98">
        <v>124.11</v>
      </c>
    </row>
    <row r="82" spans="1:5" s="4" customFormat="1" ht="12.75" x14ac:dyDescent="0.2">
      <c r="A82" s="10" t="s">
        <v>12</v>
      </c>
      <c r="B82" s="98">
        <v>8150</v>
      </c>
      <c r="C82" s="98">
        <v>1965</v>
      </c>
      <c r="D82" s="98">
        <v>10115</v>
      </c>
      <c r="E82" s="98">
        <v>124.11</v>
      </c>
    </row>
    <row r="83" spans="1:5" s="4" customFormat="1" ht="12.75" x14ac:dyDescent="0.2">
      <c r="A83" s="10" t="s">
        <v>16</v>
      </c>
      <c r="B83" s="98">
        <v>1000</v>
      </c>
      <c r="C83" s="99"/>
      <c r="D83" s="98">
        <v>1000</v>
      </c>
      <c r="E83" s="98">
        <v>100</v>
      </c>
    </row>
    <row r="84" spans="1:5" s="4" customFormat="1" ht="12.75" x14ac:dyDescent="0.2">
      <c r="A84" s="10" t="s">
        <v>17</v>
      </c>
      <c r="B84" s="98">
        <v>1000</v>
      </c>
      <c r="C84" s="99"/>
      <c r="D84" s="98">
        <v>1000</v>
      </c>
      <c r="E84" s="98">
        <v>100</v>
      </c>
    </row>
    <row r="85" spans="1:5" s="15" customFormat="1" ht="23.25" customHeight="1" x14ac:dyDescent="0.25">
      <c r="A85" s="114" t="s">
        <v>50</v>
      </c>
      <c r="B85" s="115">
        <v>2000</v>
      </c>
      <c r="C85" s="115">
        <v>-94</v>
      </c>
      <c r="D85" s="115">
        <v>1906</v>
      </c>
      <c r="E85" s="115">
        <v>95.3</v>
      </c>
    </row>
    <row r="86" spans="1:5" s="4" customFormat="1" ht="12.75" x14ac:dyDescent="0.2">
      <c r="A86" s="116" t="s">
        <v>22</v>
      </c>
      <c r="B86" s="117">
        <v>2000</v>
      </c>
      <c r="C86" s="117">
        <v>-94</v>
      </c>
      <c r="D86" s="117">
        <v>1906</v>
      </c>
      <c r="E86" s="117">
        <v>95.3</v>
      </c>
    </row>
    <row r="87" spans="1:5" s="4" customFormat="1" ht="12.75" x14ac:dyDescent="0.2">
      <c r="A87" s="10" t="s">
        <v>10</v>
      </c>
      <c r="B87" s="98">
        <v>2000</v>
      </c>
      <c r="C87" s="98">
        <v>-94</v>
      </c>
      <c r="D87" s="98">
        <v>1906</v>
      </c>
      <c r="E87" s="98">
        <v>95.3</v>
      </c>
    </row>
    <row r="88" spans="1:5" s="4" customFormat="1" ht="12.75" x14ac:dyDescent="0.2">
      <c r="A88" s="10" t="s">
        <v>12</v>
      </c>
      <c r="B88" s="98">
        <v>2000</v>
      </c>
      <c r="C88" s="98">
        <v>-94</v>
      </c>
      <c r="D88" s="98">
        <v>1906</v>
      </c>
      <c r="E88" s="98">
        <v>95.3</v>
      </c>
    </row>
    <row r="89" spans="1:5" s="15" customFormat="1" ht="36" customHeight="1" x14ac:dyDescent="0.25">
      <c r="A89" s="114" t="s">
        <v>51</v>
      </c>
      <c r="B89" s="115">
        <v>882</v>
      </c>
      <c r="C89" s="115">
        <v>-18</v>
      </c>
      <c r="D89" s="115">
        <v>864</v>
      </c>
      <c r="E89" s="115">
        <v>97.96</v>
      </c>
    </row>
    <row r="90" spans="1:5" s="4" customFormat="1" ht="12.75" x14ac:dyDescent="0.2">
      <c r="A90" s="116" t="s">
        <v>31</v>
      </c>
      <c r="B90" s="117">
        <v>882</v>
      </c>
      <c r="C90" s="117">
        <v>-18</v>
      </c>
      <c r="D90" s="117">
        <v>864</v>
      </c>
      <c r="E90" s="117">
        <v>97.96</v>
      </c>
    </row>
    <row r="91" spans="1:5" s="4" customFormat="1" ht="12.75" x14ac:dyDescent="0.2">
      <c r="A91" s="10" t="s">
        <v>10</v>
      </c>
      <c r="B91" s="98">
        <v>882</v>
      </c>
      <c r="C91" s="98">
        <v>-18</v>
      </c>
      <c r="D91" s="98">
        <v>864</v>
      </c>
      <c r="E91" s="98">
        <v>97.96</v>
      </c>
    </row>
    <row r="92" spans="1:5" s="4" customFormat="1" ht="12.75" x14ac:dyDescent="0.2">
      <c r="A92" s="10" t="s">
        <v>15</v>
      </c>
      <c r="B92" s="98">
        <v>882</v>
      </c>
      <c r="C92" s="98">
        <v>-18</v>
      </c>
      <c r="D92" s="98">
        <v>864</v>
      </c>
      <c r="E92" s="98">
        <v>97.96</v>
      </c>
    </row>
    <row r="93" spans="1:5" s="4" customFormat="1" ht="41.25" customHeight="1" x14ac:dyDescent="0.25">
      <c r="A93" s="111" t="s">
        <v>52</v>
      </c>
      <c r="B93" s="112">
        <v>13750</v>
      </c>
      <c r="C93" s="112">
        <v>15132.36</v>
      </c>
      <c r="D93" s="112">
        <v>28882.36</v>
      </c>
      <c r="E93" s="112">
        <v>210.05</v>
      </c>
    </row>
    <row r="94" spans="1:5" s="15" customFormat="1" ht="22.5" customHeight="1" x14ac:dyDescent="0.25">
      <c r="A94" s="114" t="s">
        <v>53</v>
      </c>
      <c r="B94" s="115">
        <v>2500</v>
      </c>
      <c r="C94" s="115">
        <v>10132.36</v>
      </c>
      <c r="D94" s="115">
        <v>12632.36</v>
      </c>
      <c r="E94" s="115">
        <v>505.29</v>
      </c>
    </row>
    <row r="95" spans="1:5" s="4" customFormat="1" ht="12.75" x14ac:dyDescent="0.2">
      <c r="A95" s="116" t="s">
        <v>35</v>
      </c>
      <c r="B95" s="117">
        <v>1000</v>
      </c>
      <c r="C95" s="117">
        <v>4314.1099999999997</v>
      </c>
      <c r="D95" s="117">
        <v>5314.11</v>
      </c>
      <c r="E95" s="117">
        <v>531.41</v>
      </c>
    </row>
    <row r="96" spans="1:5" s="4" customFormat="1" ht="12.75" x14ac:dyDescent="0.2">
      <c r="A96" s="10" t="s">
        <v>16</v>
      </c>
      <c r="B96" s="98">
        <v>1000</v>
      </c>
      <c r="C96" s="98">
        <v>4314.1099999999997</v>
      </c>
      <c r="D96" s="98">
        <v>5314.11</v>
      </c>
      <c r="E96" s="98">
        <v>531.41</v>
      </c>
    </row>
    <row r="97" spans="1:5" s="4" customFormat="1" ht="12.75" x14ac:dyDescent="0.2">
      <c r="A97" s="10" t="s">
        <v>17</v>
      </c>
      <c r="B97" s="98">
        <v>1000</v>
      </c>
      <c r="C97" s="98">
        <v>4314.1099999999997</v>
      </c>
      <c r="D97" s="98">
        <v>5314.11</v>
      </c>
      <c r="E97" s="98">
        <v>531.41</v>
      </c>
    </row>
    <row r="98" spans="1:5" s="4" customFormat="1" ht="12.75" x14ac:dyDescent="0.2">
      <c r="A98" s="116" t="s">
        <v>27</v>
      </c>
      <c r="B98" s="118"/>
      <c r="C98" s="117">
        <v>1527.72</v>
      </c>
      <c r="D98" s="117">
        <v>1527.72</v>
      </c>
      <c r="E98" s="118"/>
    </row>
    <row r="99" spans="1:5" s="4" customFormat="1" ht="12.75" x14ac:dyDescent="0.2">
      <c r="A99" s="10" t="s">
        <v>16</v>
      </c>
      <c r="B99" s="99"/>
      <c r="C99" s="98">
        <v>1527.72</v>
      </c>
      <c r="D99" s="98">
        <v>1527.72</v>
      </c>
      <c r="E99" s="99"/>
    </row>
    <row r="100" spans="1:5" s="4" customFormat="1" ht="12.75" x14ac:dyDescent="0.2">
      <c r="A100" s="10" t="s">
        <v>17</v>
      </c>
      <c r="B100" s="99"/>
      <c r="C100" s="98">
        <v>1527.72</v>
      </c>
      <c r="D100" s="98">
        <v>1527.72</v>
      </c>
      <c r="E100" s="99"/>
    </row>
    <row r="101" spans="1:5" s="4" customFormat="1" ht="12.75" x14ac:dyDescent="0.2">
      <c r="A101" s="116" t="s">
        <v>36</v>
      </c>
      <c r="B101" s="118"/>
      <c r="C101" s="117">
        <v>4228.75</v>
      </c>
      <c r="D101" s="117">
        <v>4228.75</v>
      </c>
      <c r="E101" s="118"/>
    </row>
    <row r="102" spans="1:5" s="4" customFormat="1" ht="12.75" x14ac:dyDescent="0.2">
      <c r="A102" s="10" t="s">
        <v>16</v>
      </c>
      <c r="B102" s="99"/>
      <c r="C102" s="98">
        <v>4228.75</v>
      </c>
      <c r="D102" s="98">
        <v>4228.75</v>
      </c>
      <c r="E102" s="99"/>
    </row>
    <row r="103" spans="1:5" s="4" customFormat="1" ht="12.75" x14ac:dyDescent="0.2">
      <c r="A103" s="10" t="s">
        <v>17</v>
      </c>
      <c r="B103" s="99"/>
      <c r="C103" s="98">
        <v>4228.75</v>
      </c>
      <c r="D103" s="98">
        <v>4228.75</v>
      </c>
      <c r="E103" s="99"/>
    </row>
    <row r="104" spans="1:5" s="4" customFormat="1" ht="12.75" x14ac:dyDescent="0.2">
      <c r="A104" s="116" t="s">
        <v>31</v>
      </c>
      <c r="B104" s="117">
        <v>500</v>
      </c>
      <c r="C104" s="117">
        <v>1061.78</v>
      </c>
      <c r="D104" s="117">
        <v>1561.78</v>
      </c>
      <c r="E104" s="117">
        <v>312.36</v>
      </c>
    </row>
    <row r="105" spans="1:5" s="4" customFormat="1" ht="12.75" x14ac:dyDescent="0.2">
      <c r="A105" s="10" t="s">
        <v>16</v>
      </c>
      <c r="B105" s="98">
        <v>500</v>
      </c>
      <c r="C105" s="98">
        <v>1061.78</v>
      </c>
      <c r="D105" s="98">
        <v>1561.78</v>
      </c>
      <c r="E105" s="98">
        <v>312.36</v>
      </c>
    </row>
    <row r="106" spans="1:5" s="4" customFormat="1" ht="12.75" x14ac:dyDescent="0.2">
      <c r="A106" s="10" t="s">
        <v>17</v>
      </c>
      <c r="B106" s="98">
        <v>500</v>
      </c>
      <c r="C106" s="98">
        <v>1061.78</v>
      </c>
      <c r="D106" s="98">
        <v>1561.78</v>
      </c>
      <c r="E106" s="98">
        <v>312.36</v>
      </c>
    </row>
    <row r="107" spans="1:5" s="4" customFormat="1" ht="12.75" x14ac:dyDescent="0.2">
      <c r="A107" s="116" t="s">
        <v>34</v>
      </c>
      <c r="B107" s="117">
        <v>1000</v>
      </c>
      <c r="C107" s="117">
        <v>-1000</v>
      </c>
      <c r="D107" s="118"/>
      <c r="E107" s="118"/>
    </row>
    <row r="108" spans="1:5" s="4" customFormat="1" ht="12.75" x14ac:dyDescent="0.2">
      <c r="A108" s="10" t="s">
        <v>16</v>
      </c>
      <c r="B108" s="98">
        <v>1000</v>
      </c>
      <c r="C108" s="98">
        <v>-1000</v>
      </c>
      <c r="D108" s="99"/>
      <c r="E108" s="99"/>
    </row>
    <row r="109" spans="1:5" s="4" customFormat="1" ht="12.75" x14ac:dyDescent="0.2">
      <c r="A109" s="10" t="s">
        <v>17</v>
      </c>
      <c r="B109" s="98">
        <v>1000</v>
      </c>
      <c r="C109" s="98">
        <v>-1000</v>
      </c>
      <c r="D109" s="99"/>
      <c r="E109" s="99"/>
    </row>
    <row r="110" spans="1:5" s="15" customFormat="1" ht="31.5" x14ac:dyDescent="0.25">
      <c r="A110" s="114" t="s">
        <v>54</v>
      </c>
      <c r="B110" s="119"/>
      <c r="C110" s="115">
        <v>5000</v>
      </c>
      <c r="D110" s="115">
        <v>5000</v>
      </c>
      <c r="E110" s="119"/>
    </row>
    <row r="111" spans="1:5" s="4" customFormat="1" ht="12.75" x14ac:dyDescent="0.2">
      <c r="A111" s="116" t="s">
        <v>23</v>
      </c>
      <c r="B111" s="118"/>
      <c r="C111" s="117">
        <v>5000</v>
      </c>
      <c r="D111" s="117">
        <v>5000</v>
      </c>
      <c r="E111" s="118"/>
    </row>
    <row r="112" spans="1:5" s="4" customFormat="1" ht="12.75" x14ac:dyDescent="0.2">
      <c r="A112" s="10" t="s">
        <v>16</v>
      </c>
      <c r="B112" s="99"/>
      <c r="C112" s="98">
        <v>5000</v>
      </c>
      <c r="D112" s="98">
        <v>5000</v>
      </c>
      <c r="E112" s="99"/>
    </row>
    <row r="113" spans="1:5" s="4" customFormat="1" ht="12.75" x14ac:dyDescent="0.2">
      <c r="A113" s="10" t="s">
        <v>17</v>
      </c>
      <c r="B113" s="99"/>
      <c r="C113" s="98">
        <v>5000</v>
      </c>
      <c r="D113" s="98">
        <v>5000</v>
      </c>
      <c r="E113" s="99"/>
    </row>
    <row r="114" spans="1:5" s="15" customFormat="1" ht="20.25" customHeight="1" x14ac:dyDescent="0.25">
      <c r="A114" s="114" t="s">
        <v>55</v>
      </c>
      <c r="B114" s="115">
        <v>11250</v>
      </c>
      <c r="C114" s="119"/>
      <c r="D114" s="115">
        <v>11250</v>
      </c>
      <c r="E114" s="115">
        <v>100</v>
      </c>
    </row>
    <row r="115" spans="1:5" s="4" customFormat="1" ht="12.75" x14ac:dyDescent="0.2">
      <c r="A115" s="116" t="s">
        <v>22</v>
      </c>
      <c r="B115" s="117">
        <v>11250</v>
      </c>
      <c r="C115" s="118"/>
      <c r="D115" s="117">
        <v>11250</v>
      </c>
      <c r="E115" s="117">
        <v>100</v>
      </c>
    </row>
    <row r="116" spans="1:5" s="4" customFormat="1" ht="12.75" x14ac:dyDescent="0.2">
      <c r="A116" s="10" t="s">
        <v>16</v>
      </c>
      <c r="B116" s="98">
        <v>11250</v>
      </c>
      <c r="C116" s="99"/>
      <c r="D116" s="98">
        <v>11250</v>
      </c>
      <c r="E116" s="98">
        <v>100</v>
      </c>
    </row>
    <row r="117" spans="1:5" s="4" customFormat="1" ht="12.75" x14ac:dyDescent="0.2">
      <c r="A117" s="10" t="s">
        <v>18</v>
      </c>
      <c r="B117" s="98">
        <v>11250</v>
      </c>
      <c r="C117" s="99"/>
      <c r="D117" s="98">
        <v>11250</v>
      </c>
      <c r="E117" s="98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SAŽETAK</vt:lpstr>
      <vt:lpstr>PRIHODI I RASHODI PO EKONOMSKOJ</vt:lpstr>
      <vt:lpstr>PRIHODI I RASHODI PO IZVORIMA F</vt:lpstr>
      <vt:lpstr>RASHODI PO FUNKCIJSKOJ KLASIFIK</vt:lpstr>
      <vt:lpstr>RASHODI PO PROGRAMSKOJ KLASIFIK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- IZMJENE I DOPUNE KONSOLIDIRANOG PRORAČUNA ZA 2025. GODINU</dc:title>
  <dc:creator>Korisnik</dc:creator>
  <cp:lastModifiedBy>Korisnik</cp:lastModifiedBy>
  <cp:lastPrinted>2025-09-15T12:02:49Z</cp:lastPrinted>
  <dcterms:created xsi:type="dcterms:W3CDTF">2025-09-15T12:28:35Z</dcterms:created>
  <dcterms:modified xsi:type="dcterms:W3CDTF">2025-09-25T11:38:42Z</dcterms:modified>
</cp:coreProperties>
</file>